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hv\Syncplicity\2020\08-20_MK Horní Heršpice\SO xx - Komunikace\_sovinec\ROZPOČET\"/>
    </mc:Choice>
  </mc:AlternateContent>
  <xr:revisionPtr revIDLastSave="0" documentId="8_{D4F403AB-0FD4-489D-BAF3-C94CBD2A065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00 1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'100 101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'100 101 Pol'!$A$1:$Y$172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G41" i="1"/>
  <c r="F41" i="1"/>
  <c r="H41" i="1" s="1"/>
  <c r="I41" i="1" s="1"/>
  <c r="G40" i="1"/>
  <c r="F40" i="1"/>
  <c r="G39" i="1"/>
  <c r="F39" i="1"/>
  <c r="G162" i="12"/>
  <c r="BA157" i="12"/>
  <c r="BA148" i="12"/>
  <c r="BA140" i="12"/>
  <c r="BA138" i="12"/>
  <c r="BA110" i="12"/>
  <c r="BA107" i="12"/>
  <c r="BA87" i="12"/>
  <c r="BA75" i="12"/>
  <c r="BA73" i="12"/>
  <c r="BA70" i="12"/>
  <c r="BA61" i="12"/>
  <c r="BA31" i="12"/>
  <c r="G8" i="12"/>
  <c r="I8" i="12"/>
  <c r="K8" i="12"/>
  <c r="M8" i="12"/>
  <c r="G9" i="12"/>
  <c r="I9" i="12"/>
  <c r="K9" i="12"/>
  <c r="M9" i="12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24" i="12"/>
  <c r="I24" i="12"/>
  <c r="K24" i="12"/>
  <c r="M24" i="12"/>
  <c r="O24" i="12"/>
  <c r="Q24" i="12"/>
  <c r="V24" i="12"/>
  <c r="I29" i="12"/>
  <c r="K29" i="12"/>
  <c r="O29" i="12"/>
  <c r="Q29" i="12"/>
  <c r="V29" i="12"/>
  <c r="G30" i="12"/>
  <c r="AF162" i="12" s="1"/>
  <c r="I30" i="12"/>
  <c r="K30" i="12"/>
  <c r="O30" i="12"/>
  <c r="Q30" i="12"/>
  <c r="V30" i="12"/>
  <c r="G33" i="12"/>
  <c r="M33" i="12" s="1"/>
  <c r="M32" i="12" s="1"/>
  <c r="I33" i="12"/>
  <c r="I32" i="12" s="1"/>
  <c r="K33" i="12"/>
  <c r="K32" i="12" s="1"/>
  <c r="O33" i="12"/>
  <c r="Q33" i="12"/>
  <c r="V33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O32" i="12" s="1"/>
  <c r="Q45" i="12"/>
  <c r="V45" i="12"/>
  <c r="G48" i="12"/>
  <c r="I48" i="12"/>
  <c r="K48" i="12"/>
  <c r="M48" i="12"/>
  <c r="O48" i="12"/>
  <c r="Q48" i="12"/>
  <c r="V48" i="12"/>
  <c r="G53" i="12"/>
  <c r="I53" i="12"/>
  <c r="K53" i="12"/>
  <c r="M53" i="12"/>
  <c r="O53" i="12"/>
  <c r="Q53" i="12"/>
  <c r="Q32" i="12" s="1"/>
  <c r="V53" i="12"/>
  <c r="V32" i="12" s="1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G57" i="12"/>
  <c r="I57" i="12"/>
  <c r="K57" i="12"/>
  <c r="K56" i="12" s="1"/>
  <c r="M57" i="12"/>
  <c r="M56" i="12" s="1"/>
  <c r="O57" i="12"/>
  <c r="O56" i="12" s="1"/>
  <c r="Q57" i="12"/>
  <c r="Q56" i="12" s="1"/>
  <c r="V57" i="12"/>
  <c r="V56" i="12" s="1"/>
  <c r="G77" i="12"/>
  <c r="I77" i="12"/>
  <c r="K77" i="12"/>
  <c r="M77" i="12"/>
  <c r="O77" i="12"/>
  <c r="Q77" i="12"/>
  <c r="V77" i="12"/>
  <c r="G83" i="12"/>
  <c r="I83" i="12"/>
  <c r="K83" i="12"/>
  <c r="M83" i="12"/>
  <c r="O83" i="12"/>
  <c r="Q83" i="12"/>
  <c r="V83" i="12"/>
  <c r="G99" i="12"/>
  <c r="I99" i="12"/>
  <c r="K99" i="12"/>
  <c r="M99" i="12"/>
  <c r="O99" i="12"/>
  <c r="Q99" i="12"/>
  <c r="V99" i="12"/>
  <c r="G124" i="12"/>
  <c r="G123" i="12" s="1"/>
  <c r="I124" i="12"/>
  <c r="I123" i="12" s="1"/>
  <c r="K124" i="12"/>
  <c r="K123" i="12" s="1"/>
  <c r="M124" i="12"/>
  <c r="M123" i="12" s="1"/>
  <c r="O124" i="12"/>
  <c r="O123" i="12" s="1"/>
  <c r="Q124" i="12"/>
  <c r="Q123" i="12" s="1"/>
  <c r="V124" i="12"/>
  <c r="V123" i="12" s="1"/>
  <c r="G125" i="12"/>
  <c r="G126" i="12"/>
  <c r="I126" i="12"/>
  <c r="I125" i="12" s="1"/>
  <c r="K126" i="12"/>
  <c r="K125" i="12" s="1"/>
  <c r="M126" i="12"/>
  <c r="O126" i="12"/>
  <c r="O125" i="12" s="1"/>
  <c r="Q126" i="12"/>
  <c r="Q125" i="12" s="1"/>
  <c r="V126" i="12"/>
  <c r="V125" i="12" s="1"/>
  <c r="G132" i="12"/>
  <c r="M132" i="12" s="1"/>
  <c r="I132" i="12"/>
  <c r="K132" i="12"/>
  <c r="O132" i="12"/>
  <c r="Q132" i="12"/>
  <c r="V132" i="12"/>
  <c r="G139" i="12"/>
  <c r="I139" i="12"/>
  <c r="K139" i="12"/>
  <c r="M139" i="12"/>
  <c r="O139" i="12"/>
  <c r="Q139" i="12"/>
  <c r="V139" i="12"/>
  <c r="AE162" i="12"/>
  <c r="I20" i="1"/>
  <c r="I19" i="1"/>
  <c r="I18" i="1"/>
  <c r="I17" i="1"/>
  <c r="I16" i="1"/>
  <c r="I58" i="1"/>
  <c r="J52" i="1" s="1"/>
  <c r="J57" i="1"/>
  <c r="J56" i="1"/>
  <c r="F42" i="1"/>
  <c r="G42" i="1"/>
  <c r="G25" i="1" s="1"/>
  <c r="A25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5" i="1" l="1"/>
  <c r="J54" i="1"/>
  <c r="J53" i="1"/>
  <c r="G26" i="1"/>
  <c r="A26" i="1"/>
  <c r="G28" i="1"/>
  <c r="G23" i="1"/>
  <c r="M125" i="12"/>
  <c r="G29" i="12"/>
  <c r="G32" i="12"/>
  <c r="M30" i="12"/>
  <c r="M29" i="12" s="1"/>
  <c r="I21" i="1"/>
  <c r="J41" i="1"/>
  <c r="J39" i="1"/>
  <c r="J42" i="1" s="1"/>
  <c r="J40" i="1"/>
  <c r="H42" i="1"/>
  <c r="J58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Hvorecký</author>
  </authors>
  <commentList>
    <comment ref="S6" authorId="0" shapeId="0" xr:uid="{DDFD6DBD-D883-47A0-BF7E-17D222C5E0E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B69203-0395-4626-9711-3FCD96C58A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<sst xmlns="http://schemas.openxmlformats.org/spreadsheetml/2006/main" count="587" uniqueCount="299">
  <si>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</si>
  <si>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</si>
  <si>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</si>
  <si>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</si>
  <si>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</si>
  <si>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</si>
  <si>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</si>
  <si>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</si>
  <si>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</si>
  <si>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</si>
  <si>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</si>
  <si>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</si>
  <si>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</si>
  <si>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</si>
  <si>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</si>
  <si>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</si>
  <si>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</si>
  <si>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</si>
  <si>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</si>
  <si>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</si>
  <si>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</si>
  <si>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</si>
  <si>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</si>
  <si>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</si>
  <si>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</si>
  <si>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</si>
  <si>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</si>
  <si>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</si>
  <si>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</si>
  <si>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</si>
  <si>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</si>
  <si>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</si>
  <si>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</si>
  <si>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</si>
  <si>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</si>
  <si>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</si>
  <si>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</si>
  <si>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</si>
  <si>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</si>
  <si>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</si>
  <si>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</si>
  <si>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</si>
  <si>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</si>
  <si>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101</t>
  </si>
  <si>
    <t>Stezky</t>
  </si>
  <si>
    <t>100</t>
  </si>
  <si>
    <t>Zemní práce, zpevněné plochy a vybavení stezky</t>
  </si>
  <si>
    <t>Objekt:</t>
  </si>
  <si>
    <t>Rozpočet:</t>
  </si>
  <si>
    <t>Ing. Hvorecký</t>
  </si>
  <si>
    <t>SVN</t>
  </si>
  <si>
    <t>Pěší propojení odstavné plochy a hradu</t>
  </si>
  <si>
    <t>Obec Jiříkov</t>
  </si>
  <si>
    <t>86</t>
  </si>
  <si>
    <t>Jiříkov</t>
  </si>
  <si>
    <t>79351</t>
  </si>
  <si>
    <t>00296082</t>
  </si>
  <si>
    <t>3.4.2025</t>
  </si>
  <si>
    <t>Stavba</t>
  </si>
  <si>
    <t>Celkem za stavbu</t>
  </si>
  <si>
    <t>CZK</t>
  </si>
  <si>
    <t>#POPS</t>
  </si>
  <si>
    <t>Popis stavby: SVN - Pěší propojení odstavné plochy a hradu</t>
  </si>
  <si>
    <t>#POPO</t>
  </si>
  <si>
    <t>Popis objektu: 100 - Zemní práce, zpevněné plochy a vybavení stezky</t>
  </si>
  <si>
    <t>#POPR</t>
  </si>
  <si>
    <t>Popis rozpočtu: 101 - Stezky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</si>
  <si>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</si>
  <si>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</si>
  <si>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</si>
  <si>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</si>
  <si>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</si>
  <si>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</si>
  <si>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</si>
  <si>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</si>
  <si>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91</t>
  </si>
  <si>
    <t>Doplňující práce na komunikaci</t>
  </si>
  <si>
    <t>99</t>
  </si>
  <si>
    <t>Staveništní přesun hmot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</si>
  <si>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</si>
  <si>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</si>
  <si>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</si>
  <si>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</si>
  <si>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</si>
  <si>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</si>
  <si>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</si>
  <si>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</si>
  <si>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</si>
  <si>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</si>
  <si>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</si>
  <si>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</si>
  <si>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</si>
  <si>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</si>
  <si>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</si>
  <si>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</si>
  <si>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</si>
  <si>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</si>
  <si>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</si>
  <si>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</si>
  <si>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</si>
  <si>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</si>
  <si>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</si>
  <si>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</si>
  <si>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</si>
  <si>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</si>
  <si>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</si>
  <si>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</si>
  <si>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</si>
  <si>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</si>
  <si>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</si>
  <si>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</si>
  <si>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121101103R00</t>
  </si>
  <si>
    <t>Sejmutí ornice s přemístěním přes 100 do 250 m</t>
  </si>
  <si>
    <t>m3</t>
  </si>
  <si>
    <t>RTS 25/ I</t>
  </si>
  <si>
    <t>RTS 24/ II</t>
  </si>
  <si>
    <t>Práce</t>
  </si>
  <si>
    <t>Běžná</t>
  </si>
  <si>
    <t>POL1_</t>
  </si>
  <si>
    <t>POP</t>
  </si>
  <si>
    <t>nesmí dojít k znehodnocení</t>
  </si>
  <si>
    <t>1 : 78</t>
  </si>
  <si>
    <t>VV</t>
  </si>
  <si>
    <t>3 : 54</t>
  </si>
  <si>
    <t>122202202R00</t>
  </si>
  <si>
    <t>Odkopávky pro silnice v hor. 3 do 1000 m3</t>
  </si>
  <si>
    <t>veškeré zemní práce v koridoru stezek včetně přemístění a uložení do násypu</t>
  </si>
  <si>
    <t>tvarování zemního tělesa a hutnění</t>
  </si>
  <si>
    <t>tvarování příkopů a rigolů</t>
  </si>
  <si>
    <t>přípravné práce pro propustky a svodnice</t>
  </si>
  <si>
    <t/>
  </si>
  <si>
    <t>POZN: pročištění koridoru provede investor před předáním staveniště</t>
  </si>
  <si>
    <t>1. hlavní trasa : 576</t>
  </si>
  <si>
    <t>2. zkratka dlouhá : 177</t>
  </si>
  <si>
    <t>3. zkratka krátká : 15</t>
  </si>
  <si>
    <t>181101102R00</t>
  </si>
  <si>
    <t>Úprava pláně v hor. 1-4, se zhutněním</t>
  </si>
  <si>
    <t>m2</t>
  </si>
  <si>
    <t>Edef,2 min. 30 MPa</t>
  </si>
  <si>
    <t>1 : 977</t>
  </si>
  <si>
    <t>2 : 273</t>
  </si>
  <si>
    <t>3 : 106</t>
  </si>
  <si>
    <t>463211111R00</t>
  </si>
  <si>
    <t>Rovnanina z lomového kamene s vyklínováním spár</t>
  </si>
  <si>
    <t>zpevnění svahů zemního tělesa stezky s nadměrným sklonem (max 10:1), zejména v serpentýnách a navazujících úsecích</t>
  </si>
  <si>
    <t>21461COA0</t>
  </si>
  <si>
    <t>SEPARAČNÍ GEOTEXTILIE DO 300G/M2</t>
  </si>
  <si>
    <t>M2</t>
  </si>
  <si>
    <t>EXP 24</t>
  </si>
  <si>
    <t>Agregovaná položka</t>
  </si>
  <si>
    <t>POL2_</t>
  </si>
  <si>
    <t>Položka zahrnuje: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</si>
  <si>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</si>
  <si>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</si>
  <si>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</si>
  <si>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</si>
  <si>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</si>
  <si>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</si>
  <si>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</si>
  <si>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Odkaz na mn. položky pořadí 7 : 1356,00000</t>
  </si>
  <si>
    <t>569903311R00</t>
  </si>
  <si>
    <t>Zřízení zemních krajnic se zhutněním</t>
  </si>
  <si>
    <t>trasa na louce : 600*0,5*0,15</t>
  </si>
  <si>
    <t>564551111R00</t>
  </si>
  <si>
    <t>Zřízení podsypu/podkladu ze sypaniny tl. 15 cm</t>
  </si>
  <si>
    <t>vyrovnávky a podsyp konstrukčních vrstech prům tl. 15cm</t>
  </si>
  <si>
    <t>Odkaz na mn. položky pořadí 3 : 1356,00000</t>
  </si>
  <si>
    <t>564952111R00</t>
  </si>
  <si>
    <t>Podklad z mechanicky zpevněného kameniva tl. 15 cm</t>
  </si>
  <si>
    <t>ČSN 73 6126-1</t>
  </si>
  <si>
    <t>1 : 615</t>
  </si>
  <si>
    <t>2 : 185</t>
  </si>
  <si>
    <t>3 : 62</t>
  </si>
  <si>
    <t>289971231R00</t>
  </si>
  <si>
    <t>Zřízení vrstvy z geotext. sklon do 1:1 š.do 3 m</t>
  </si>
  <si>
    <t>67313125R</t>
  </si>
  <si>
    <t>Geotextilie kokosová Geomanet K400 EKO</t>
  </si>
  <si>
    <t>SPCM</t>
  </si>
  <si>
    <t>Specifikace</t>
  </si>
  <si>
    <t>POL3_</t>
  </si>
  <si>
    <t>568119111R00</t>
  </si>
  <si>
    <t>Příplatek-upevnění geotex.,do 1:1, 4 skoby/10 m2</t>
  </si>
  <si>
    <t>912151   OA0</t>
  </si>
  <si>
    <t>SVODNICE SAMOSTATNÁ - DODÁVKA A MONTÁŽ</t>
  </si>
  <si>
    <t>kus</t>
  </si>
  <si>
    <t>EXP 17</t>
  </si>
  <si>
    <t>Zhotovení dřevěné svodnice, která bude sloužit k odvodu povrchové vody z nezpevněné cesty</t>
  </si>
  <si>
    <t>Dřevo jehličnaté (např. modřín, smrk nebo borovice) nebo dub, s ohledem na odolnost vůči vodě a hnilobě.</t>
  </si>
  <si>
    <t>Dřevo musí být suché, bez prasklin, kazů či známek napadení škůdci.</t>
  </si>
  <si>
    <t>Dřevo ošetřené impregnací proti vlhkosti a hnilobě.</t>
  </si>
  <si>
    <t>Rozměry:</t>
  </si>
  <si>
    <t>Šířka: 150–200 mm.</t>
  </si>
  <si>
    <t>Tloušťka: 50–70 mm.</t>
  </si>
  <si>
    <t>Tvar:</t>
  </si>
  <si>
    <t>Svodnice bude mít pravoúhlý profil (kvádr).</t>
  </si>
  <si>
    <t>Hrany mohou být sraženy (fázované) pod úhlem 45° do hloubky 5–10 mm pro vyšší odolnost vůči poškození.</t>
  </si>
  <si>
    <t>Povrchová úprava:</t>
  </si>
  <si>
    <t>Povrch svodnice musí být hladce opracován, zbaven třísek a ostrých hran.</t>
  </si>
  <si>
    <t>Povrch ošetřen impregnací vhodnou pro venkovní použití. Impregnace musí být nezávadná vůči životnímu prostředí.</t>
  </si>
  <si>
    <t>Montážní prvky (volitelné):</t>
  </si>
  <si>
    <t>Na spodní straně mohou být vyfrézované nebo připevněné kotvicí prvky (např. otvory pro ukotvení svodnice do země pomocí hřebů či ocelových kolíků).</t>
  </si>
  <si>
    <t>Otvory pro hřeby: průměr 10–12 mm, umístěny přibližně 100 mm od každého konce.</t>
  </si>
  <si>
    <t>9183A1OA0</t>
  </si>
  <si>
    <t>PROPUSTY Z TRUB DN 400MM BETONOVÝCH</t>
  </si>
  <si>
    <t>M</t>
  </si>
  <si>
    <t>Položka zahrnuje: viz. příloha č.D06</t>
  </si>
  <si>
    <t>- dodání a položení potrubí</t>
  </si>
  <si>
    <t>- případné úpravy trub (zkrácení, šikmé seříznutí)</t>
  </si>
  <si>
    <t>- podkladní vrstvy a obetonování</t>
  </si>
  <si>
    <t>5*2</t>
  </si>
  <si>
    <t>9186B2OA0</t>
  </si>
  <si>
    <t>VTOK JÍMKY KAMEN VČET DLAŽBY PROPUSTU Z TRUB DN DO 400MM</t>
  </si>
  <si>
    <t>KUS</t>
  </si>
  <si>
    <t>Materiál:</t>
  </si>
  <si>
    <t>přírodní lomový kámen nebo ručně opracovaný kámen (např. žula, pískovec).</t>
  </si>
  <si>
    <t>Spojovací materiál: mrazuvzdorná cementová malta s příměsí pro vodotěsnost nebo suchá skládka bez malty (pro přírodnější vzhled).</t>
  </si>
  <si>
    <t>Vnitřní průměr otvoru: 400 mm, odpovídající potrubí DN400.</t>
  </si>
  <si>
    <t>Celková šířka jímky: 1000–1200 mm.</t>
  </si>
  <si>
    <t>Výška jímky: přibližně 800–1000 mm (závisí na hloubce propustku a terénu).</t>
  </si>
  <si>
    <t>Hloubka dna: dostatečná pro zachycení sedimentů, minimálně 200 mm pod úroveň vývodu.</t>
  </si>
  <si>
    <t>Dno jímky:</t>
  </si>
  <si>
    <t>Materiál: zhutněný štěrkopísek nebo betonová podkladová vrstva (tloušťka minimálně 100 mm).</t>
  </si>
  <si>
    <t>Odvodnění: dno mírně skloněno směrem k výtoku (sklon cca 2 %).</t>
  </si>
  <si>
    <t>Estetické a environmentální požadavky:</t>
  </si>
  <si>
    <t>Lomový kámen musí být přírodního charakteru a barvy odpovídající okolnímu prostředí.</t>
  </si>
  <si>
    <t>Konstrukce musí umožnit volný pohyb drobných živočichů (volné spáry, přírodní řešení).</t>
  </si>
  <si>
    <t>9185B2OA0</t>
  </si>
  <si>
    <t>ČELA KAMENNÁ PROPUSTU Z TRUB DN DO 400MM</t>
  </si>
  <si>
    <t>Otvor pro potrubí DN400: vnitřní průměr výstupního otvoru 400 mm (± 5 mm tolerance).</t>
  </si>
  <si>
    <t>Celková šířka čela: 1000–1200 mm (v závislosti na terénu a stabilitě).</t>
  </si>
  <si>
    <t>Výška čela: minimálně 800 mm (závisí na hloubce propustku).</t>
  </si>
  <si>
    <t>Šikmý sklon čela: odpovídající sklonu terénu (typicky 1:1,5 až 1:2).</t>
  </si>
  <si>
    <t>Konstrukční řešení:</t>
  </si>
  <si>
    <t>Čelo se šikmými bočními křídly, která vedou vodu z výtoku a stabilizují konstrukci.</t>
  </si>
  <si>
    <t>Kameny budou osazeny tak, aby vytvářely pevnou a stabilní konstrukci s hladkým povrchem směrem k výtoku.</t>
  </si>
  <si>
    <t>Základy čela:</t>
  </si>
  <si>
    <t>Podklad:</t>
  </si>
  <si>
    <t>Základová vrstva z kameniva (frakce 32–63 mm) o tloušťce minimálně 150 mm, zhutněná pro stabilitu konstrukce.</t>
  </si>
  <si>
    <t>Alternativa: betonová základová patka tloušťky min. 100 mm.</t>
  </si>
  <si>
    <t>Kotvení:</t>
  </si>
  <si>
    <t>Propustek DN400 musí být pevně napojen na čelo pomocí ochranného prstence nebo maltového spoje.</t>
  </si>
  <si>
    <t>Křídla čela ukotvit do okolního terénu proti sesuvu.</t>
  </si>
  <si>
    <t>Lomový kámen musí být pevně usazen, bez výrazných mezer mezi kameny.</t>
  </si>
  <si>
    <t>Povrchová úprava odpovídající přírodnímu vzhledu, bez použití barvených materiálů.</t>
  </si>
  <si>
    <t>Spáry mezi kameny vyplněny cementovou maltou (případně suché skládání u přírodního řešení).</t>
  </si>
  <si>
    <t>Bezpečnostní a provozní požadavky:</t>
  </si>
  <si>
    <t>Konstrukce musí odolat zatížení přívalovými vodami, ledem a sedimenty.</t>
  </si>
  <si>
    <t>Výtokové čelo musí být stabilní vůči boční erozi a pohybu okolní půdy.</t>
  </si>
  <si>
    <t>Sklon a usazení křídel čela musí zajistit plynulé odvedení vody z výtoku do terénu.</t>
  </si>
  <si>
    <t>998222012R00</t>
  </si>
  <si>
    <t>Přesun hmot, zpevněné plochy, kryt z kameniva</t>
  </si>
  <si>
    <t>t</t>
  </si>
  <si>
    <t>Přesun hmot</t>
  </si>
  <si>
    <t>POL7_</t>
  </si>
  <si>
    <t>56930    OA01</t>
  </si>
  <si>
    <t>ZPEVNĚNÍ KRAJNIC DŘEVĚNÝM HRANOLEM NEBO KULATINOU</t>
  </si>
  <si>
    <t>m</t>
  </si>
  <si>
    <t>Vlastní</t>
  </si>
  <si>
    <t>RTS 18/ I</t>
  </si>
  <si>
    <t>krajnice z hranolů nebo kulatiny rozměru min. 200x200mm</t>
  </si>
  <si>
    <t>kotvené ocelovými hřeby/trny do podloží  podél vnejší hrany stezky v lesní části</t>
  </si>
  <si>
    <t>Robustní, odolné vůči povětrnostním vlivům a splynout s okolním prostředím.</t>
  </si>
  <si>
    <t>trvanlivé dřevo (např. dub) ošetřené proti vlhkosti, hnilobě a škůdcům.</t>
  </si>
  <si>
    <t>34895    OA0</t>
  </si>
  <si>
    <t>ZÁBRADLÍ ZE DŘEVA TRVALÉ</t>
  </si>
  <si>
    <t xml:space="preserve">m     </t>
  </si>
  <si>
    <t>Indiv</t>
  </si>
  <si>
    <t>Umístění: pouze na jedné straně jako zábrana před pádem</t>
  </si>
  <si>
    <t>Výška zábradlí: 90–100 cm nad terén.</t>
  </si>
  <si>
    <t>Materiál: kované ocelové sloupky s madlem. Betonová patka vč. upevňovacího prvku</t>
  </si>
  <si>
    <t>Hodní madlo dřevo, dolní "madlo" provaz</t>
  </si>
  <si>
    <t>Zajištění pevnosti zábradlí, aby odolalo bočnímu zatížení (min. 50 kg na běžný metr).</t>
  </si>
  <si>
    <t>Celá konstrukce ošetřena impregnací vhodnou pro venkovní použití a pravidelně obnovovaná lazura nebo nátěr.</t>
  </si>
  <si>
    <t>76221    OA0</t>
  </si>
  <si>
    <t>SCHODIŠTĚ DŘEVĚNÁ NA TERÉNU VČ. ZÁBRADLÍ</t>
  </si>
  <si>
    <t>Zhotovení venkovního schodiště v přírodním prostředí pro zajištění bezpečného přístupu v členitém terénu. Schodiště musí být robustní, odolné vůči povětrnostním vlivům a splynout s okolním prostředím.</t>
  </si>
  <si>
    <t>Hlavní konstrukce: trvanlivé dřevo (např. dub) ošetřené proti vlhkosti, hnilobě a škůdcům.</t>
  </si>
  <si>
    <t>Šířka schodiště: minimálně 150 cm,</t>
  </si>
  <si>
    <t>Výška stupně: maximálně 15 cm.</t>
  </si>
  <si>
    <t>Hloubka stupně: minimálně 30 cm.</t>
  </si>
  <si>
    <t>Celková délka a počet stupňů přizpůsobit sklonu terénu a zajištění plynulého pohybu.</t>
  </si>
  <si>
    <t>Schodiště kotveno do terénu na základových kamenech, betonových patkách nebo jiném stabilním podloží.</t>
  </si>
  <si>
    <t>Stupně podložit a zpevnit dřevěnými nebo kovovými kotvicími prvky.</t>
  </si>
  <si>
    <t>Zábradlí:</t>
  </si>
  <si>
    <t>Výška zábradlí: 90–100 cm od stupně.</t>
  </si>
  <si>
    <t>Materiál: dřevěné sloupky s madlem nebo kovová konstrukce (pozinkovaná ocel s povrchovou úpravou).</t>
  </si>
  <si>
    <t>Stupně: protiskluzová úprava (např. drážkování nebo přídavné protiskluzové pásky).</t>
  </si>
  <si>
    <t>Odvodnění a stabilita:</t>
  </si>
  <si>
    <t>Zajištění drenáže pod schody (např. štěrková vrstva pod stupni) pro prevenci hromadění vody a bahna.</t>
  </si>
  <si>
    <t>Skloňování stupňů mírně dopředu (cca 1–2 %) pro odtok vody.</t>
  </si>
  <si>
    <t>SUM</t>
  </si>
  <si>
    <t>Poznámky uchazeče k zadání</t>
  </si>
  <si>
    <t>POPUZIV</t>
  </si>
  <si>
    <t>ornice bude bude zpětne využita pro úpravy v okolí stavby</t>
  </si>
  <si>
    <t>Technické požadavky:</t>
  </si>
  <si>
    <t>Délka: 2000 mm.</t>
  </si>
  <si>
    <t>Hlavní konstrukce:</t>
  </si>
  <si>
    <t>Umístění: pouze na jedné straně schodiště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</si>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</sst>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xjbWVXPF84ZMg6hLdS+UzFPgXQ99/228T6BrIrgjhiMIzD1mquji2HmnCRrLaK5wKa1nWALWvcw/yWCDuWkvpQ==" saltValue="fMSne0qKdMCgJ8G2Zxdkd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50</v>
      </c>
      <c r="E2" s="114" t="s">
        <v>51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1515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52</v>
      </c>
      <c r="E5" s="91"/>
      <c r="F5" s="91"/>
      <c r="G5" s="91"/>
      <c r="H5" s="18" t="s">
        <v>42</v>
      </c>
      <c r="I5" s="130" t="s">
        <v>56</v>
      </c>
      <c r="J5" s="8"/>
    </row>
    <row r="6" spans="1:15" ht="15.75" customHeight="1" x14ac:dyDescent="0.2">
      <c r="A6" s="2"/>
      <c r="B6" s="28"/>
      <c r="C6" s="55"/>
      <c r="D6" s="110" t="s">
        <v>53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55</v>
      </c>
      <c r="E7" s="129" t="s">
        <v>54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SUMIF(F52:F57,A16,I52:I57)+SUMIF(F52:F57,"PSU",I52:I57)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SUMIF(F52:F57,A17,I52:I57)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SUMIF(F52:F57,A18,I52:I57)</f>
        <v>0</v>
      </c>
      <c r="J18" s="85"/>
    </row>
    <row r="19" spans="1:10" ht="23.25" customHeight="1" x14ac:dyDescent="0.2">
      <c r="A19" s="198" t="s">
        <v>81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SUMIF(F52:F57,A19,I52:I57)</f>
        <v>0</v>
      </c>
      <c r="J19" s="85"/>
    </row>
    <row r="20" spans="1:10" ht="23.25" customHeight="1" x14ac:dyDescent="0.2">
      <c r="A20" s="198" t="s">
        <v>82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SUMIF(F52:F57,A20,I52:I57)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58</v>
      </c>
      <c r="C39" s="149"/>
      <c r="D39" s="149"/>
      <c r="E39" s="149"/>
      <c r="F39" s="150">
        <f>'100 101 Pol'!AE162</f>
        <v>0</v>
      </c>
      <c r="G39" s="151">
        <f>'100 101 Pol'!AF162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 t="s">
        <v>45</v>
      </c>
      <c r="C40" s="155" t="s">
        <v>46</v>
      </c>
      <c r="D40" s="155"/>
      <c r="E40" s="155"/>
      <c r="F40" s="156">
        <f>'100 101 Pol'!AE162</f>
        <v>0</v>
      </c>
      <c r="G40" s="157">
        <f>'100 101 Pol'!AF162</f>
        <v>0</v>
      </c>
      <c r="H40" s="157">
        <f>(F40*SazbaDPH1/100)+(G40*SazbaDPH2/100)</f>
        <v>0</v>
      </c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'100 101 Pol'!AE162</f>
        <v>0</v>
      </c>
      <c r="G41" s="152">
        <f>'100 101 Pol'!AF162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">
      <c r="A42" s="138"/>
      <c r="B42" s="161" t="s">
        <v>59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4" spans="1:10" x14ac:dyDescent="0.2">
      <c r="A44" t="s">
        <v>61</v>
      </c>
      <c r="B44" t="s">
        <v>62</v>
      </c>
    </row>
    <row r="45" spans="1:10" x14ac:dyDescent="0.2">
      <c r="A45" t="s">
        <v>63</v>
      </c>
      <c r="B45" t="s">
        <v>64</v>
      </c>
    </row>
    <row r="46" spans="1:10" x14ac:dyDescent="0.2">
      <c r="A46" t="s">
        <v>65</v>
      </c>
      <c r="B46" t="s">
        <v>66</v>
      </c>
    </row>
    <row r="49" spans="1:10" ht="15.75" x14ac:dyDescent="0.25">
      <c r="B49" s="177" t="s">
        <v>67</v>
      </c>
    </row>
    <row r="51" spans="1:10" ht="25.5" customHeight="1" x14ac:dyDescent="0.2">
      <c r="A51" s="179"/>
      <c r="B51" s="182" t="s">
        <v>18</v>
      </c>
      <c r="C51" s="182" t="s">
        <v>6</v>
      </c>
      <c r="D51" s="183"/>
      <c r="E51" s="183"/>
      <c r="F51" s="184" t="s">
        <v>68</v>
      </c>
      <c r="G51" s="184"/>
      <c r="H51" s="184"/>
      <c r="I51" s="184" t="s">
        <v>31</v>
      </c>
      <c r="J51" s="184" t="s">
        <v>0</v>
      </c>
    </row>
    <row r="52" spans="1:10" ht="36.75" customHeight="1" x14ac:dyDescent="0.2">
      <c r="A52" s="180"/>
      <c r="B52" s="185" t="s">
        <v>69</v>
      </c>
      <c r="C52" s="186" t="s">
        <v>70</v>
      </c>
      <c r="D52" s="187"/>
      <c r="E52" s="187"/>
      <c r="F52" s="194" t="s">
        <v>26</v>
      </c>
      <c r="G52" s="195"/>
      <c r="H52" s="195"/>
      <c r="I52" s="195">
        <f>'100 101 Pol'!G8</f>
        <v>0</v>
      </c>
      <c r="J52" s="191" t="str">
        <f>IF(I58=0,"",I52/I58*100)</f>
        <v/>
      </c>
    </row>
    <row r="53" spans="1:10" ht="36.75" customHeight="1" x14ac:dyDescent="0.2">
      <c r="A53" s="180"/>
      <c r="B53" s="185" t="s">
        <v>71</v>
      </c>
      <c r="C53" s="186" t="s">
        <v>72</v>
      </c>
      <c r="D53" s="187"/>
      <c r="E53" s="187"/>
      <c r="F53" s="194" t="s">
        <v>26</v>
      </c>
      <c r="G53" s="195"/>
      <c r="H53" s="195"/>
      <c r="I53" s="195">
        <f>'100 101 Pol'!G29</f>
        <v>0</v>
      </c>
      <c r="J53" s="191" t="str">
        <f>IF(I58=0,"",I53/I58*100)</f>
        <v/>
      </c>
    </row>
    <row r="54" spans="1:10" ht="36.75" customHeight="1" x14ac:dyDescent="0.2">
      <c r="A54" s="180"/>
      <c r="B54" s="185" t="s">
        <v>73</v>
      </c>
      <c r="C54" s="186" t="s">
        <v>74</v>
      </c>
      <c r="D54" s="187"/>
      <c r="E54" s="187"/>
      <c r="F54" s="194" t="s">
        <v>26</v>
      </c>
      <c r="G54" s="195"/>
      <c r="H54" s="195"/>
      <c r="I54" s="195">
        <f>'100 101 Pol'!G32</f>
        <v>0</v>
      </c>
      <c r="J54" s="191" t="str">
        <f>IF(I58=0,"",I54/I58*100)</f>
        <v/>
      </c>
    </row>
    <row r="55" spans="1:10" ht="36.75" customHeight="1" x14ac:dyDescent="0.2">
      <c r="A55" s="180"/>
      <c r="B55" s="185" t="s">
        <v>75</v>
      </c>
      <c r="C55" s="186" t="s">
        <v>76</v>
      </c>
      <c r="D55" s="187"/>
      <c r="E55" s="187"/>
      <c r="F55" s="194" t="s">
        <v>26</v>
      </c>
      <c r="G55" s="195"/>
      <c r="H55" s="195"/>
      <c r="I55" s="195">
        <f>'100 101 Pol'!G56</f>
        <v>0</v>
      </c>
      <c r="J55" s="191" t="str">
        <f>IF(I58=0,"",I55/I58*100)</f>
        <v/>
      </c>
    </row>
    <row r="56" spans="1:10" ht="36.75" customHeight="1" x14ac:dyDescent="0.2">
      <c r="A56" s="180"/>
      <c r="B56" s="185" t="s">
        <v>77</v>
      </c>
      <c r="C56" s="186" t="s">
        <v>78</v>
      </c>
      <c r="D56" s="187"/>
      <c r="E56" s="187"/>
      <c r="F56" s="194" t="s">
        <v>26</v>
      </c>
      <c r="G56" s="195"/>
      <c r="H56" s="195"/>
      <c r="I56" s="195">
        <f>'100 101 Pol'!G123</f>
        <v>0</v>
      </c>
      <c r="J56" s="191" t="str">
        <f>IF(I58=0,"",I56/I58*100)</f>
        <v/>
      </c>
    </row>
    <row r="57" spans="1:10" ht="36.75" customHeight="1" x14ac:dyDescent="0.2">
      <c r="A57" s="180"/>
      <c r="B57" s="185" t="s">
        <v>79</v>
      </c>
      <c r="C57" s="186" t="s">
        <v>80</v>
      </c>
      <c r="D57" s="187"/>
      <c r="E57" s="187"/>
      <c r="F57" s="194" t="s">
        <v>27</v>
      </c>
      <c r="G57" s="195"/>
      <c r="H57" s="195"/>
      <c r="I57" s="195">
        <f>'100 101 Pol'!G125</f>
        <v>0</v>
      </c>
      <c r="J57" s="191" t="str">
        <f>IF(I58=0,"",I57/I58*100)</f>
        <v/>
      </c>
    </row>
    <row r="58" spans="1:10" ht="25.5" customHeight="1" x14ac:dyDescent="0.2">
      <c r="A58" s="181"/>
      <c r="B58" s="188" t="s">
        <v>1</v>
      </c>
      <c r="C58" s="189"/>
      <c r="D58" s="190"/>
      <c r="E58" s="190"/>
      <c r="F58" s="196"/>
      <c r="G58" s="197"/>
      <c r="H58" s="197"/>
      <c r="I58" s="197">
        <f>SUM(I52:I57)</f>
        <v>0</v>
      </c>
      <c r="J58" s="192">
        <f>SUM(J52:J57)</f>
        <v>0</v>
      </c>
    </row>
    <row r="59" spans="1:10" x14ac:dyDescent="0.2">
      <c r="F59" s="137"/>
      <c r="G59" s="137"/>
      <c r="H59" s="137"/>
      <c r="I59" s="137"/>
      <c r="J59" s="193"/>
    </row>
    <row r="60" spans="1:10" x14ac:dyDescent="0.2">
      <c r="F60" s="137"/>
      <c r="G60" s="137"/>
      <c r="H60" s="137"/>
      <c r="I60" s="137"/>
      <c r="J60" s="193"/>
    </row>
    <row r="61" spans="1:10" x14ac:dyDescent="0.2">
      <c r="F61" s="137"/>
      <c r="G61" s="137"/>
      <c r="H61" s="137"/>
      <c r="I61" s="137"/>
      <c r="J61" s="193"/>
    </row>
  </sheetData>
  <sheetProtection algorithmName="SHA-512" hashValue="l0Trp0vEE7ZUQSXvimxcC80nd9LXGcjFHWZ7FaA9ZUvOWfyyZlkMY+12t0zlTnby77atTJz79abQ74zRCGbc0A==" saltValue="rfOdeAe8veu9+adLznBud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do5bP+lqA6fsgDVia4sOHkdIalF17Yh0zFrHVzZoQFI5C1uv9NhpXYwxD9OYOhQp3iT31o70v9R0bAMPVPmAmw==" saltValue="r+GEpXehD8YDMpJ4zCEq+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9F681-AF97-4AF4-BA3D-37BF9CF2F8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83</v>
      </c>
    </row>
    <row r="2" spans="1:60" ht="24.95" customHeight="1" x14ac:dyDescent="0.2">
      <c r="A2" s="200" t="s">
        <v>8</v>
      </c>
      <c r="B2" s="49" t="s">
        <v>50</v>
      </c>
      <c r="C2" s="203" t="s">
        <v>51</v>
      </c>
      <c r="D2" s="201"/>
      <c r="E2" s="201"/>
      <c r="F2" s="201"/>
      <c r="G2" s="202"/>
      <c r="AG2" t="s">
        <v>84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84</v>
      </c>
      <c r="AG3" t="s">
        <v>85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86</v>
      </c>
    </row>
    <row r="5" spans="1:60" x14ac:dyDescent="0.2">
      <c r="D5" s="10"/>
    </row>
    <row r="6" spans="1:60" ht="38.25" x14ac:dyDescent="0.2">
      <c r="A6" s="210" t="s">
        <v>87</v>
      </c>
      <c r="B6" s="212" t="s">
        <v>88</v>
      </c>
      <c r="C6" s="212" t="s">
        <v>89</v>
      </c>
      <c r="D6" s="211" t="s">
        <v>90</v>
      </c>
      <c r="E6" s="210" t="s">
        <v>91</v>
      </c>
      <c r="F6" s="209" t="s">
        <v>92</v>
      </c>
      <c r="G6" s="210" t="s">
        <v>31</v>
      </c>
      <c r="H6" s="213" t="s">
        <v>32</v>
      </c>
      <c r="I6" s="213" t="s">
        <v>93</v>
      </c>
      <c r="J6" s="213" t="s">
        <v>33</v>
      </c>
      <c r="K6" s="213" t="s">
        <v>94</v>
      </c>
      <c r="L6" s="213" t="s">
        <v>95</v>
      </c>
      <c r="M6" s="213" t="s">
        <v>96</v>
      </c>
      <c r="N6" s="213" t="s">
        <v>97</v>
      </c>
      <c r="O6" s="213" t="s">
        <v>98</v>
      </c>
      <c r="P6" s="213" t="s">
        <v>99</v>
      </c>
      <c r="Q6" s="213" t="s">
        <v>100</v>
      </c>
      <c r="R6" s="213" t="s">
        <v>101</v>
      </c>
      <c r="S6" s="213" t="s">
        <v>102</v>
      </c>
      <c r="T6" s="213" t="s">
        <v>103</v>
      </c>
      <c r="U6" s="213" t="s">
        <v>104</v>
      </c>
      <c r="V6" s="213" t="s">
        <v>105</v>
      </c>
      <c r="W6" s="213" t="s">
        <v>106</v>
      </c>
      <c r="X6" s="213" t="s">
        <v>107</v>
      </c>
      <c r="Y6" s="213" t="s">
        <v>108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3" t="s">
        <v>109</v>
      </c>
      <c r="B8" s="244" t="s">
        <v>69</v>
      </c>
      <c r="C8" s="265" t="s">
        <v>70</v>
      </c>
      <c r="D8" s="245"/>
      <c r="E8" s="246"/>
      <c r="F8" s="247"/>
      <c r="G8" s="248">
        <f>SUMIF(AG9:AG28,"&lt;&gt;NOR",G9:G28)</f>
        <v>0</v>
      </c>
      <c r="H8" s="242"/>
      <c r="I8" s="242">
        <f>SUM(I9:I28)</f>
        <v>0</v>
      </c>
      <c r="J8" s="242"/>
      <c r="K8" s="242">
        <f>SUM(K9:K28)</f>
        <v>0</v>
      </c>
      <c r="L8" s="242"/>
      <c r="M8" s="242">
        <f>SUM(M9:M28)</f>
        <v>0</v>
      </c>
      <c r="N8" s="241"/>
      <c r="O8" s="241">
        <f>SUM(O9:O28)</f>
        <v>0</v>
      </c>
      <c r="P8" s="241"/>
      <c r="Q8" s="241">
        <f>SUM(Q9:Q28)</f>
        <v>0</v>
      </c>
      <c r="R8" s="242"/>
      <c r="S8" s="242"/>
      <c r="T8" s="242"/>
      <c r="U8" s="242"/>
      <c r="V8" s="242">
        <f>SUM(V9:V28)</f>
        <v>197.85000000000002</v>
      </c>
      <c r="W8" s="242"/>
      <c r="X8" s="242"/>
      <c r="Y8" s="242"/>
      <c r="AG8" t="s">
        <v>110</v>
      </c>
    </row>
    <row r="9" spans="1:60" outlineLevel="1" x14ac:dyDescent="0.2">
      <c r="A9" s="250">
        <v>1</v>
      </c>
      <c r="B9" s="251" t="s">
        <v>111</v>
      </c>
      <c r="C9" s="266" t="s">
        <v>112</v>
      </c>
      <c r="D9" s="252" t="s">
        <v>113</v>
      </c>
      <c r="E9" s="253">
        <v>132</v>
      </c>
      <c r="F9" s="254"/>
      <c r="G9" s="255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114</v>
      </c>
      <c r="T9" s="234" t="s">
        <v>115</v>
      </c>
      <c r="U9" s="234">
        <v>1.34E-2</v>
      </c>
      <c r="V9" s="234">
        <f>ROUND(E9*U9,2)</f>
        <v>1.77</v>
      </c>
      <c r="W9" s="234"/>
      <c r="X9" s="234" t="s">
        <v>116</v>
      </c>
      <c r="Y9" s="234" t="s">
        <v>117</v>
      </c>
      <c r="Z9" s="214"/>
      <c r="AA9" s="214"/>
      <c r="AB9" s="214"/>
      <c r="AC9" s="214"/>
      <c r="AD9" s="214"/>
      <c r="AE9" s="214"/>
      <c r="AF9" s="214"/>
      <c r="AG9" s="214" t="s">
        <v>118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31"/>
      <c r="B10" s="232"/>
      <c r="C10" s="267" t="s">
        <v>293</v>
      </c>
      <c r="D10" s="256"/>
      <c r="E10" s="256"/>
      <c r="F10" s="256"/>
      <c r="G10" s="256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4"/>
      <c r="AA10" s="214"/>
      <c r="AB10" s="214"/>
      <c r="AC10" s="214"/>
      <c r="AD10" s="214"/>
      <c r="AE10" s="214"/>
      <c r="AF10" s="214"/>
      <c r="AG10" s="214" t="s">
        <v>119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">
      <c r="A11" s="231"/>
      <c r="B11" s="232"/>
      <c r="C11" s="268" t="s">
        <v>120</v>
      </c>
      <c r="D11" s="257"/>
      <c r="E11" s="257"/>
      <c r="F11" s="257"/>
      <c r="G11" s="257"/>
      <c r="H11" s="234"/>
      <c r="I11" s="234"/>
      <c r="J11" s="234"/>
      <c r="K11" s="234"/>
      <c r="L11" s="234"/>
      <c r="M11" s="234"/>
      <c r="N11" s="233"/>
      <c r="O11" s="233"/>
      <c r="P11" s="233"/>
      <c r="Q11" s="233"/>
      <c r="R11" s="234"/>
      <c r="S11" s="234"/>
      <c r="T11" s="234"/>
      <c r="U11" s="234"/>
      <c r="V11" s="234"/>
      <c r="W11" s="234"/>
      <c r="X11" s="234"/>
      <c r="Y11" s="234"/>
      <c r="Z11" s="214"/>
      <c r="AA11" s="214"/>
      <c r="AB11" s="214"/>
      <c r="AC11" s="214"/>
      <c r="AD11" s="214"/>
      <c r="AE11" s="214"/>
      <c r="AF11" s="214"/>
      <c r="AG11" s="214" t="s">
        <v>119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31"/>
      <c r="B12" s="232"/>
      <c r="C12" s="269" t="s">
        <v>121</v>
      </c>
      <c r="D12" s="239"/>
      <c r="E12" s="240">
        <v>78</v>
      </c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34"/>
      <c r="Z12" s="214"/>
      <c r="AA12" s="214"/>
      <c r="AB12" s="214"/>
      <c r="AC12" s="214"/>
      <c r="AD12" s="214"/>
      <c r="AE12" s="214"/>
      <c r="AF12" s="214"/>
      <c r="AG12" s="214" t="s">
        <v>122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31"/>
      <c r="B13" s="232"/>
      <c r="C13" s="269" t="s">
        <v>123</v>
      </c>
      <c r="D13" s="239"/>
      <c r="E13" s="240">
        <v>54</v>
      </c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4"/>
      <c r="AA13" s="214"/>
      <c r="AB13" s="214"/>
      <c r="AC13" s="214"/>
      <c r="AD13" s="214"/>
      <c r="AE13" s="214"/>
      <c r="AF13" s="214"/>
      <c r="AG13" s="214" t="s">
        <v>122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0">
        <v>2</v>
      </c>
      <c r="B14" s="251" t="s">
        <v>124</v>
      </c>
      <c r="C14" s="266" t="s">
        <v>125</v>
      </c>
      <c r="D14" s="252" t="s">
        <v>113</v>
      </c>
      <c r="E14" s="253">
        <v>768</v>
      </c>
      <c r="F14" s="254"/>
      <c r="G14" s="255">
        <f>ROUND(E14*F14,2)</f>
        <v>0</v>
      </c>
      <c r="H14" s="235"/>
      <c r="I14" s="234">
        <f>ROUND(E14*H14,2)</f>
        <v>0</v>
      </c>
      <c r="J14" s="235"/>
      <c r="K14" s="234">
        <f>ROUND(E14*J14,2)</f>
        <v>0</v>
      </c>
      <c r="L14" s="234">
        <v>21</v>
      </c>
      <c r="M14" s="234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4"/>
      <c r="S14" s="234" t="s">
        <v>114</v>
      </c>
      <c r="T14" s="234" t="s">
        <v>115</v>
      </c>
      <c r="U14" s="234">
        <v>0.22</v>
      </c>
      <c r="V14" s="234">
        <f>ROUND(E14*U14,2)</f>
        <v>168.96</v>
      </c>
      <c r="W14" s="234"/>
      <c r="X14" s="234" t="s">
        <v>116</v>
      </c>
      <c r="Y14" s="234" t="s">
        <v>117</v>
      </c>
      <c r="Z14" s="214"/>
      <c r="AA14" s="214"/>
      <c r="AB14" s="214"/>
      <c r="AC14" s="214"/>
      <c r="AD14" s="214"/>
      <c r="AE14" s="214"/>
      <c r="AF14" s="214"/>
      <c r="AG14" s="214" t="s">
        <v>118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31"/>
      <c r="B15" s="232"/>
      <c r="C15" s="267" t="s">
        <v>126</v>
      </c>
      <c r="D15" s="256"/>
      <c r="E15" s="256"/>
      <c r="F15" s="256"/>
      <c r="G15" s="256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34"/>
      <c r="Z15" s="214"/>
      <c r="AA15" s="214"/>
      <c r="AB15" s="214"/>
      <c r="AC15" s="214"/>
      <c r="AD15" s="214"/>
      <c r="AE15" s="214"/>
      <c r="AF15" s="214"/>
      <c r="AG15" s="214" t="s">
        <v>119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31"/>
      <c r="B16" s="232"/>
      <c r="C16" s="268" t="s">
        <v>127</v>
      </c>
      <c r="D16" s="257"/>
      <c r="E16" s="257"/>
      <c r="F16" s="257"/>
      <c r="G16" s="257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34"/>
      <c r="Z16" s="214"/>
      <c r="AA16" s="214"/>
      <c r="AB16" s="214"/>
      <c r="AC16" s="214"/>
      <c r="AD16" s="214"/>
      <c r="AE16" s="214"/>
      <c r="AF16" s="214"/>
      <c r="AG16" s="214" t="s">
        <v>119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31"/>
      <c r="B17" s="232"/>
      <c r="C17" s="268" t="s">
        <v>128</v>
      </c>
      <c r="D17" s="257"/>
      <c r="E17" s="257"/>
      <c r="F17" s="257"/>
      <c r="G17" s="257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34"/>
      <c r="Z17" s="214"/>
      <c r="AA17" s="214"/>
      <c r="AB17" s="214"/>
      <c r="AC17" s="214"/>
      <c r="AD17" s="214"/>
      <c r="AE17" s="214"/>
      <c r="AF17" s="214"/>
      <c r="AG17" s="214" t="s">
        <v>119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">
      <c r="A18" s="231"/>
      <c r="B18" s="232"/>
      <c r="C18" s="268" t="s">
        <v>129</v>
      </c>
      <c r="D18" s="257"/>
      <c r="E18" s="257"/>
      <c r="F18" s="257"/>
      <c r="G18" s="257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34"/>
      <c r="Z18" s="214"/>
      <c r="AA18" s="214"/>
      <c r="AB18" s="214"/>
      <c r="AC18" s="214"/>
      <c r="AD18" s="214"/>
      <c r="AE18" s="214"/>
      <c r="AF18" s="214"/>
      <c r="AG18" s="214" t="s">
        <v>119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31"/>
      <c r="B19" s="232"/>
      <c r="C19" s="270" t="s">
        <v>130</v>
      </c>
      <c r="D19" s="236"/>
      <c r="E19" s="237"/>
      <c r="F19" s="238"/>
      <c r="G19" s="238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34"/>
      <c r="Z19" s="214"/>
      <c r="AA19" s="214"/>
      <c r="AB19" s="214"/>
      <c r="AC19" s="214"/>
      <c r="AD19" s="214"/>
      <c r="AE19" s="214"/>
      <c r="AF19" s="214"/>
      <c r="AG19" s="214" t="s">
        <v>119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3" x14ac:dyDescent="0.2">
      <c r="A20" s="231"/>
      <c r="B20" s="232"/>
      <c r="C20" s="268" t="s">
        <v>131</v>
      </c>
      <c r="D20" s="257"/>
      <c r="E20" s="257"/>
      <c r="F20" s="257"/>
      <c r="G20" s="257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34"/>
      <c r="Z20" s="214"/>
      <c r="AA20" s="214"/>
      <c r="AB20" s="214"/>
      <c r="AC20" s="214"/>
      <c r="AD20" s="214"/>
      <c r="AE20" s="214"/>
      <c r="AF20" s="214"/>
      <c r="AG20" s="214" t="s">
        <v>119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31"/>
      <c r="B21" s="232"/>
      <c r="C21" s="269" t="s">
        <v>132</v>
      </c>
      <c r="D21" s="239"/>
      <c r="E21" s="240">
        <v>576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4"/>
      <c r="AA21" s="214"/>
      <c r="AB21" s="214"/>
      <c r="AC21" s="214"/>
      <c r="AD21" s="214"/>
      <c r="AE21" s="214"/>
      <c r="AF21" s="214"/>
      <c r="AG21" s="214" t="s">
        <v>122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3" x14ac:dyDescent="0.2">
      <c r="A22" s="231"/>
      <c r="B22" s="232"/>
      <c r="C22" s="269" t="s">
        <v>133</v>
      </c>
      <c r="D22" s="239"/>
      <c r="E22" s="240">
        <v>177</v>
      </c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34"/>
      <c r="Z22" s="214"/>
      <c r="AA22" s="214"/>
      <c r="AB22" s="214"/>
      <c r="AC22" s="214"/>
      <c r="AD22" s="214"/>
      <c r="AE22" s="214"/>
      <c r="AF22" s="214"/>
      <c r="AG22" s="214" t="s">
        <v>122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31"/>
      <c r="B23" s="232"/>
      <c r="C23" s="269" t="s">
        <v>134</v>
      </c>
      <c r="D23" s="239"/>
      <c r="E23" s="240">
        <v>15</v>
      </c>
      <c r="F23" s="234"/>
      <c r="G23" s="234"/>
      <c r="H23" s="234"/>
      <c r="I23" s="234"/>
      <c r="J23" s="234"/>
      <c r="K23" s="234"/>
      <c r="L23" s="234"/>
      <c r="M23" s="234"/>
      <c r="N23" s="233"/>
      <c r="O23" s="233"/>
      <c r="P23" s="233"/>
      <c r="Q23" s="233"/>
      <c r="R23" s="234"/>
      <c r="S23" s="234"/>
      <c r="T23" s="234"/>
      <c r="U23" s="234"/>
      <c r="V23" s="234"/>
      <c r="W23" s="234"/>
      <c r="X23" s="234"/>
      <c r="Y23" s="234"/>
      <c r="Z23" s="214"/>
      <c r="AA23" s="214"/>
      <c r="AB23" s="214"/>
      <c r="AC23" s="214"/>
      <c r="AD23" s="214"/>
      <c r="AE23" s="214"/>
      <c r="AF23" s="214"/>
      <c r="AG23" s="214" t="s">
        <v>122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50">
        <v>3</v>
      </c>
      <c r="B24" s="251" t="s">
        <v>135</v>
      </c>
      <c r="C24" s="266" t="s">
        <v>136</v>
      </c>
      <c r="D24" s="252" t="s">
        <v>137</v>
      </c>
      <c r="E24" s="253">
        <v>1356</v>
      </c>
      <c r="F24" s="254"/>
      <c r="G24" s="255">
        <f>ROUND(E24*F24,2)</f>
        <v>0</v>
      </c>
      <c r="H24" s="235"/>
      <c r="I24" s="234">
        <f>ROUND(E24*H24,2)</f>
        <v>0</v>
      </c>
      <c r="J24" s="235"/>
      <c r="K24" s="234">
        <f>ROUND(E24*J24,2)</f>
        <v>0</v>
      </c>
      <c r="L24" s="234">
        <v>21</v>
      </c>
      <c r="M24" s="234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4"/>
      <c r="S24" s="234" t="s">
        <v>114</v>
      </c>
      <c r="T24" s="234" t="s">
        <v>115</v>
      </c>
      <c r="U24" s="234">
        <v>0.02</v>
      </c>
      <c r="V24" s="234">
        <f>ROUND(E24*U24,2)</f>
        <v>27.12</v>
      </c>
      <c r="W24" s="234"/>
      <c r="X24" s="234" t="s">
        <v>116</v>
      </c>
      <c r="Y24" s="234" t="s">
        <v>117</v>
      </c>
      <c r="Z24" s="214"/>
      <c r="AA24" s="214"/>
      <c r="AB24" s="214"/>
      <c r="AC24" s="214"/>
      <c r="AD24" s="214"/>
      <c r="AE24" s="214"/>
      <c r="AF24" s="214"/>
      <c r="AG24" s="214" t="s">
        <v>118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31"/>
      <c r="B25" s="232"/>
      <c r="C25" s="267" t="s">
        <v>138</v>
      </c>
      <c r="D25" s="256"/>
      <c r="E25" s="256"/>
      <c r="F25" s="256"/>
      <c r="G25" s="256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4"/>
      <c r="AA25" s="214"/>
      <c r="AB25" s="214"/>
      <c r="AC25" s="214"/>
      <c r="AD25" s="214"/>
      <c r="AE25" s="214"/>
      <c r="AF25" s="214"/>
      <c r="AG25" s="214" t="s">
        <v>119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31"/>
      <c r="B26" s="232"/>
      <c r="C26" s="269" t="s">
        <v>139</v>
      </c>
      <c r="D26" s="239"/>
      <c r="E26" s="240">
        <v>977</v>
      </c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34"/>
      <c r="Z26" s="214"/>
      <c r="AA26" s="214"/>
      <c r="AB26" s="214"/>
      <c r="AC26" s="214"/>
      <c r="AD26" s="214"/>
      <c r="AE26" s="214"/>
      <c r="AF26" s="214"/>
      <c r="AG26" s="214" t="s">
        <v>122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">
      <c r="A27" s="231"/>
      <c r="B27" s="232"/>
      <c r="C27" s="269" t="s">
        <v>140</v>
      </c>
      <c r="D27" s="239"/>
      <c r="E27" s="240">
        <v>273</v>
      </c>
      <c r="F27" s="234"/>
      <c r="G27" s="234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34"/>
      <c r="Z27" s="214"/>
      <c r="AA27" s="214"/>
      <c r="AB27" s="214"/>
      <c r="AC27" s="214"/>
      <c r="AD27" s="214"/>
      <c r="AE27" s="214"/>
      <c r="AF27" s="214"/>
      <c r="AG27" s="214" t="s">
        <v>122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31"/>
      <c r="B28" s="232"/>
      <c r="C28" s="269" t="s">
        <v>141</v>
      </c>
      <c r="D28" s="239"/>
      <c r="E28" s="240">
        <v>106</v>
      </c>
      <c r="F28" s="234"/>
      <c r="G28" s="234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34"/>
      <c r="Z28" s="214"/>
      <c r="AA28" s="214"/>
      <c r="AB28" s="214"/>
      <c r="AC28" s="214"/>
      <c r="AD28" s="214"/>
      <c r="AE28" s="214"/>
      <c r="AF28" s="214"/>
      <c r="AG28" s="214" t="s">
        <v>122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43" t="s">
        <v>109</v>
      </c>
      <c r="B29" s="244" t="s">
        <v>71</v>
      </c>
      <c r="C29" s="265" t="s">
        <v>72</v>
      </c>
      <c r="D29" s="245"/>
      <c r="E29" s="246"/>
      <c r="F29" s="247"/>
      <c r="G29" s="248">
        <f>SUMIF(AG30:AG31,"&lt;&gt;NOR",G30:G31)</f>
        <v>0</v>
      </c>
      <c r="H29" s="242"/>
      <c r="I29" s="242">
        <f>SUM(I30:I31)</f>
        <v>0</v>
      </c>
      <c r="J29" s="242"/>
      <c r="K29" s="242">
        <f>SUM(K30:K31)</f>
        <v>0</v>
      </c>
      <c r="L29" s="242"/>
      <c r="M29" s="242">
        <f>SUM(M30:M31)</f>
        <v>0</v>
      </c>
      <c r="N29" s="241"/>
      <c r="O29" s="241">
        <f>SUM(O30:O31)</f>
        <v>184.8</v>
      </c>
      <c r="P29" s="241"/>
      <c r="Q29" s="241">
        <f>SUM(Q30:Q31)</f>
        <v>0</v>
      </c>
      <c r="R29" s="242"/>
      <c r="S29" s="242"/>
      <c r="T29" s="242"/>
      <c r="U29" s="242"/>
      <c r="V29" s="242">
        <f>SUM(V30:V31)</f>
        <v>172</v>
      </c>
      <c r="W29" s="242"/>
      <c r="X29" s="242"/>
      <c r="Y29" s="242"/>
      <c r="AG29" t="s">
        <v>110</v>
      </c>
    </row>
    <row r="30" spans="1:60" outlineLevel="1" x14ac:dyDescent="0.2">
      <c r="A30" s="250">
        <v>4</v>
      </c>
      <c r="B30" s="251" t="s">
        <v>142</v>
      </c>
      <c r="C30" s="266" t="s">
        <v>143</v>
      </c>
      <c r="D30" s="252" t="s">
        <v>113</v>
      </c>
      <c r="E30" s="253">
        <v>100</v>
      </c>
      <c r="F30" s="254"/>
      <c r="G30" s="255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21</v>
      </c>
      <c r="M30" s="234">
        <f>G30*(1+L30/100)</f>
        <v>0</v>
      </c>
      <c r="N30" s="233">
        <v>1.8480000000000001</v>
      </c>
      <c r="O30" s="233">
        <f>ROUND(E30*N30,2)</f>
        <v>184.8</v>
      </c>
      <c r="P30" s="233">
        <v>0</v>
      </c>
      <c r="Q30" s="233">
        <f>ROUND(E30*P30,2)</f>
        <v>0</v>
      </c>
      <c r="R30" s="234"/>
      <c r="S30" s="234" t="s">
        <v>114</v>
      </c>
      <c r="T30" s="234" t="s">
        <v>115</v>
      </c>
      <c r="U30" s="234">
        <v>1.72</v>
      </c>
      <c r="V30" s="234">
        <f>ROUND(E30*U30,2)</f>
        <v>172</v>
      </c>
      <c r="W30" s="234"/>
      <c r="X30" s="234" t="s">
        <v>116</v>
      </c>
      <c r="Y30" s="234" t="s">
        <v>117</v>
      </c>
      <c r="Z30" s="214"/>
      <c r="AA30" s="214"/>
      <c r="AB30" s="214"/>
      <c r="AC30" s="214"/>
      <c r="AD30" s="214"/>
      <c r="AE30" s="214"/>
      <c r="AF30" s="214"/>
      <c r="AG30" s="214" t="s">
        <v>118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2" x14ac:dyDescent="0.2">
      <c r="A31" s="231"/>
      <c r="B31" s="232"/>
      <c r="C31" s="267" t="s">
        <v>144</v>
      </c>
      <c r="D31" s="256"/>
      <c r="E31" s="256"/>
      <c r="F31" s="256"/>
      <c r="G31" s="256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34"/>
      <c r="Z31" s="214"/>
      <c r="AA31" s="214"/>
      <c r="AB31" s="214"/>
      <c r="AC31" s="214"/>
      <c r="AD31" s="214"/>
      <c r="AE31" s="214"/>
      <c r="AF31" s="214"/>
      <c r="AG31" s="214" t="s">
        <v>119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58" t="str">
        <f>C31</f>
        <v>zpevnění svahů zemního tělesa stezky s nadměrným sklonem (max 10:1), zejména v serpentýnách a navazujících úsecích</v>
      </c>
      <c r="BB31" s="214"/>
      <c r="BC31" s="214"/>
      <c r="BD31" s="214"/>
      <c r="BE31" s="214"/>
      <c r="BF31" s="214"/>
      <c r="BG31" s="214"/>
      <c r="BH31" s="214"/>
    </row>
    <row r="32" spans="1:60" x14ac:dyDescent="0.2">
      <c r="A32" s="243" t="s">
        <v>109</v>
      </c>
      <c r="B32" s="244" t="s">
        <v>73</v>
      </c>
      <c r="C32" s="265" t="s">
        <v>74</v>
      </c>
      <c r="D32" s="245"/>
      <c r="E32" s="246"/>
      <c r="F32" s="247"/>
      <c r="G32" s="248">
        <f>SUMIF(AG33:AG55,"&lt;&gt;NOR",G33:G55)</f>
        <v>0</v>
      </c>
      <c r="H32" s="242"/>
      <c r="I32" s="242">
        <f>SUM(I33:I55)</f>
        <v>0</v>
      </c>
      <c r="J32" s="242"/>
      <c r="K32" s="242">
        <f>SUM(K33:K55)</f>
        <v>0</v>
      </c>
      <c r="L32" s="242"/>
      <c r="M32" s="242">
        <f>SUM(M33:M55)</f>
        <v>0</v>
      </c>
      <c r="N32" s="241"/>
      <c r="O32" s="241">
        <f>SUM(O33:O55)</f>
        <v>317.56</v>
      </c>
      <c r="P32" s="241"/>
      <c r="Q32" s="241">
        <f>SUM(Q33:Q55)</f>
        <v>0</v>
      </c>
      <c r="R32" s="242"/>
      <c r="S32" s="242"/>
      <c r="T32" s="242"/>
      <c r="U32" s="242"/>
      <c r="V32" s="242">
        <f>SUM(V33:V55)</f>
        <v>100.15</v>
      </c>
      <c r="W32" s="242"/>
      <c r="X32" s="242"/>
      <c r="Y32" s="242"/>
      <c r="AG32" t="s">
        <v>110</v>
      </c>
    </row>
    <row r="33" spans="1:60" outlineLevel="1" x14ac:dyDescent="0.2">
      <c r="A33" s="250">
        <v>5</v>
      </c>
      <c r="B33" s="251" t="s">
        <v>145</v>
      </c>
      <c r="C33" s="266" t="s">
        <v>146</v>
      </c>
      <c r="D33" s="252" t="s">
        <v>147</v>
      </c>
      <c r="E33" s="253">
        <v>1356</v>
      </c>
      <c r="F33" s="254"/>
      <c r="G33" s="255">
        <f>ROUND(E33*F33,2)</f>
        <v>0</v>
      </c>
      <c r="H33" s="235"/>
      <c r="I33" s="234">
        <f>ROUND(E33*H33,2)</f>
        <v>0</v>
      </c>
      <c r="J33" s="235"/>
      <c r="K33" s="234">
        <f>ROUND(E33*J33,2)</f>
        <v>0</v>
      </c>
      <c r="L33" s="234">
        <v>21</v>
      </c>
      <c r="M33" s="234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4"/>
      <c r="S33" s="234" t="s">
        <v>114</v>
      </c>
      <c r="T33" s="234" t="s">
        <v>148</v>
      </c>
      <c r="U33" s="234">
        <v>0</v>
      </c>
      <c r="V33" s="234">
        <f>ROUND(E33*U33,2)</f>
        <v>0</v>
      </c>
      <c r="W33" s="234"/>
      <c r="X33" s="234" t="s">
        <v>149</v>
      </c>
      <c r="Y33" s="234" t="s">
        <v>117</v>
      </c>
      <c r="Z33" s="214"/>
      <c r="AA33" s="214"/>
      <c r="AB33" s="214"/>
      <c r="AC33" s="214"/>
      <c r="AD33" s="214"/>
      <c r="AE33" s="214"/>
      <c r="AF33" s="214"/>
      <c r="AG33" s="214" t="s">
        <v>150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31"/>
      <c r="B34" s="232"/>
      <c r="C34" s="267" t="s">
        <v>151</v>
      </c>
      <c r="D34" s="256"/>
      <c r="E34" s="256"/>
      <c r="F34" s="256"/>
      <c r="G34" s="256"/>
      <c r="H34" s="234"/>
      <c r="I34" s="234"/>
      <c r="J34" s="234"/>
      <c r="K34" s="234"/>
      <c r="L34" s="234"/>
      <c r="M34" s="234"/>
      <c r="N34" s="233"/>
      <c r="O34" s="233"/>
      <c r="P34" s="233"/>
      <c r="Q34" s="233"/>
      <c r="R34" s="234"/>
      <c r="S34" s="234"/>
      <c r="T34" s="234"/>
      <c r="U34" s="234"/>
      <c r="V34" s="234"/>
      <c r="W34" s="234"/>
      <c r="X34" s="234"/>
      <c r="Y34" s="234"/>
      <c r="Z34" s="214"/>
      <c r="AA34" s="214"/>
      <c r="AB34" s="214"/>
      <c r="AC34" s="214"/>
      <c r="AD34" s="214"/>
      <c r="AE34" s="214"/>
      <c r="AF34" s="214"/>
      <c r="AG34" s="214" t="s">
        <v>119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">
      <c r="A35" s="231"/>
      <c r="B35" s="232"/>
      <c r="C35" s="268" t="s">
        <v>152</v>
      </c>
      <c r="D35" s="257"/>
      <c r="E35" s="257"/>
      <c r="F35" s="257"/>
      <c r="G35" s="257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34"/>
      <c r="Z35" s="214"/>
      <c r="AA35" s="214"/>
      <c r="AB35" s="214"/>
      <c r="AC35" s="214"/>
      <c r="AD35" s="214"/>
      <c r="AE35" s="214"/>
      <c r="AF35" s="214"/>
      <c r="AG35" s="214" t="s">
        <v>119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31"/>
      <c r="B36" s="232"/>
      <c r="C36" s="268" t="s">
        <v>153</v>
      </c>
      <c r="D36" s="257"/>
      <c r="E36" s="257"/>
      <c r="F36" s="257"/>
      <c r="G36" s="257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4"/>
      <c r="AA36" s="214"/>
      <c r="AB36" s="214"/>
      <c r="AC36" s="214"/>
      <c r="AD36" s="214"/>
      <c r="AE36" s="214"/>
      <c r="AF36" s="214"/>
      <c r="AG36" s="214" t="s">
        <v>119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31"/>
      <c r="B37" s="232"/>
      <c r="C37" s="268" t="s">
        <v>154</v>
      </c>
      <c r="D37" s="257"/>
      <c r="E37" s="257"/>
      <c r="F37" s="257"/>
      <c r="G37" s="257"/>
      <c r="H37" s="234"/>
      <c r="I37" s="234"/>
      <c r="J37" s="234"/>
      <c r="K37" s="234"/>
      <c r="L37" s="234"/>
      <c r="M37" s="234"/>
      <c r="N37" s="233"/>
      <c r="O37" s="233"/>
      <c r="P37" s="233"/>
      <c r="Q37" s="233"/>
      <c r="R37" s="234"/>
      <c r="S37" s="234"/>
      <c r="T37" s="234"/>
      <c r="U37" s="234"/>
      <c r="V37" s="234"/>
      <c r="W37" s="234"/>
      <c r="X37" s="234"/>
      <c r="Y37" s="234"/>
      <c r="Z37" s="214"/>
      <c r="AA37" s="214"/>
      <c r="AB37" s="214"/>
      <c r="AC37" s="214"/>
      <c r="AD37" s="214"/>
      <c r="AE37" s="214"/>
      <c r="AF37" s="214"/>
      <c r="AG37" s="214" t="s">
        <v>119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31"/>
      <c r="B38" s="232"/>
      <c r="C38" s="268" t="s">
        <v>155</v>
      </c>
      <c r="D38" s="257"/>
      <c r="E38" s="257"/>
      <c r="F38" s="257"/>
      <c r="G38" s="257"/>
      <c r="H38" s="234"/>
      <c r="I38" s="234"/>
      <c r="J38" s="234"/>
      <c r="K38" s="234"/>
      <c r="L38" s="234"/>
      <c r="M38" s="234"/>
      <c r="N38" s="233"/>
      <c r="O38" s="233"/>
      <c r="P38" s="233"/>
      <c r="Q38" s="233"/>
      <c r="R38" s="234"/>
      <c r="S38" s="234"/>
      <c r="T38" s="234"/>
      <c r="U38" s="234"/>
      <c r="V38" s="234"/>
      <c r="W38" s="234"/>
      <c r="X38" s="234"/>
      <c r="Y38" s="234"/>
      <c r="Z38" s="214"/>
      <c r="AA38" s="214"/>
      <c r="AB38" s="214"/>
      <c r="AC38" s="214"/>
      <c r="AD38" s="214"/>
      <c r="AE38" s="214"/>
      <c r="AF38" s="214"/>
      <c r="AG38" s="214" t="s">
        <v>119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3" x14ac:dyDescent="0.2">
      <c r="A39" s="231"/>
      <c r="B39" s="232"/>
      <c r="C39" s="268" t="s">
        <v>156</v>
      </c>
      <c r="D39" s="257"/>
      <c r="E39" s="257"/>
      <c r="F39" s="257"/>
      <c r="G39" s="257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4"/>
      <c r="AA39" s="214"/>
      <c r="AB39" s="214"/>
      <c r="AC39" s="214"/>
      <c r="AD39" s="214"/>
      <c r="AE39" s="214"/>
      <c r="AF39" s="214"/>
      <c r="AG39" s="214" t="s">
        <v>119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31"/>
      <c r="B40" s="232"/>
      <c r="C40" s="268" t="s">
        <v>157</v>
      </c>
      <c r="D40" s="257"/>
      <c r="E40" s="257"/>
      <c r="F40" s="257"/>
      <c r="G40" s="257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34"/>
      <c r="Z40" s="214"/>
      <c r="AA40" s="214"/>
      <c r="AB40" s="214"/>
      <c r="AC40" s="214"/>
      <c r="AD40" s="214"/>
      <c r="AE40" s="214"/>
      <c r="AF40" s="214"/>
      <c r="AG40" s="214" t="s">
        <v>119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31"/>
      <c r="B41" s="232"/>
      <c r="C41" s="268" t="s">
        <v>158</v>
      </c>
      <c r="D41" s="257"/>
      <c r="E41" s="257"/>
      <c r="F41" s="257"/>
      <c r="G41" s="257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4"/>
      <c r="AA41" s="214"/>
      <c r="AB41" s="214"/>
      <c r="AC41" s="214"/>
      <c r="AD41" s="214"/>
      <c r="AE41" s="214"/>
      <c r="AF41" s="214"/>
      <c r="AG41" s="214" t="s">
        <v>119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31"/>
      <c r="B42" s="232"/>
      <c r="C42" s="269" t="s">
        <v>159</v>
      </c>
      <c r="D42" s="239"/>
      <c r="E42" s="240">
        <v>1356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34"/>
      <c r="Z42" s="214"/>
      <c r="AA42" s="214"/>
      <c r="AB42" s="214"/>
      <c r="AC42" s="214"/>
      <c r="AD42" s="214"/>
      <c r="AE42" s="214"/>
      <c r="AF42" s="214"/>
      <c r="AG42" s="214" t="s">
        <v>122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50">
        <v>6</v>
      </c>
      <c r="B43" s="251" t="s">
        <v>160</v>
      </c>
      <c r="C43" s="266" t="s">
        <v>161</v>
      </c>
      <c r="D43" s="252" t="s">
        <v>113</v>
      </c>
      <c r="E43" s="253">
        <v>45</v>
      </c>
      <c r="F43" s="254"/>
      <c r="G43" s="255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4"/>
      <c r="S43" s="234" t="s">
        <v>114</v>
      </c>
      <c r="T43" s="234" t="s">
        <v>115</v>
      </c>
      <c r="U43" s="234">
        <v>0.96</v>
      </c>
      <c r="V43" s="234">
        <f>ROUND(E43*U43,2)</f>
        <v>43.2</v>
      </c>
      <c r="W43" s="234"/>
      <c r="X43" s="234" t="s">
        <v>116</v>
      </c>
      <c r="Y43" s="234" t="s">
        <v>117</v>
      </c>
      <c r="Z43" s="214"/>
      <c r="AA43" s="214"/>
      <c r="AB43" s="214"/>
      <c r="AC43" s="214"/>
      <c r="AD43" s="214"/>
      <c r="AE43" s="214"/>
      <c r="AF43" s="214"/>
      <c r="AG43" s="214" t="s">
        <v>118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31"/>
      <c r="B44" s="232"/>
      <c r="C44" s="269" t="s">
        <v>162</v>
      </c>
      <c r="D44" s="239"/>
      <c r="E44" s="240">
        <v>45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34"/>
      <c r="Z44" s="214"/>
      <c r="AA44" s="214"/>
      <c r="AB44" s="214"/>
      <c r="AC44" s="214"/>
      <c r="AD44" s="214"/>
      <c r="AE44" s="214"/>
      <c r="AF44" s="214"/>
      <c r="AG44" s="214" t="s">
        <v>122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0">
        <v>7</v>
      </c>
      <c r="B45" s="251" t="s">
        <v>163</v>
      </c>
      <c r="C45" s="266" t="s">
        <v>164</v>
      </c>
      <c r="D45" s="252" t="s">
        <v>137</v>
      </c>
      <c r="E45" s="253">
        <v>1356</v>
      </c>
      <c r="F45" s="254"/>
      <c r="G45" s="255">
        <f>ROUND(E45*F45,2)</f>
        <v>0</v>
      </c>
      <c r="H45" s="235"/>
      <c r="I45" s="234">
        <f>ROUND(E45*H45,2)</f>
        <v>0</v>
      </c>
      <c r="J45" s="235"/>
      <c r="K45" s="234">
        <f>ROUND(E45*J45,2)</f>
        <v>0</v>
      </c>
      <c r="L45" s="234">
        <v>21</v>
      </c>
      <c r="M45" s="234">
        <f>G45*(1+L45/100)</f>
        <v>0</v>
      </c>
      <c r="N45" s="233">
        <v>0</v>
      </c>
      <c r="O45" s="233">
        <f>ROUND(E45*N45,2)</f>
        <v>0</v>
      </c>
      <c r="P45" s="233">
        <v>0</v>
      </c>
      <c r="Q45" s="233">
        <f>ROUND(E45*P45,2)</f>
        <v>0</v>
      </c>
      <c r="R45" s="234"/>
      <c r="S45" s="234" t="s">
        <v>114</v>
      </c>
      <c r="T45" s="234" t="s">
        <v>115</v>
      </c>
      <c r="U45" s="234">
        <v>1.6E-2</v>
      </c>
      <c r="V45" s="234">
        <f>ROUND(E45*U45,2)</f>
        <v>21.7</v>
      </c>
      <c r="W45" s="234"/>
      <c r="X45" s="234" t="s">
        <v>116</v>
      </c>
      <c r="Y45" s="234" t="s">
        <v>117</v>
      </c>
      <c r="Z45" s="214"/>
      <c r="AA45" s="214"/>
      <c r="AB45" s="214"/>
      <c r="AC45" s="214"/>
      <c r="AD45" s="214"/>
      <c r="AE45" s="214"/>
      <c r="AF45" s="214"/>
      <c r="AG45" s="214" t="s">
        <v>118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31"/>
      <c r="B46" s="232"/>
      <c r="C46" s="267" t="s">
        <v>165</v>
      </c>
      <c r="D46" s="256"/>
      <c r="E46" s="256"/>
      <c r="F46" s="256"/>
      <c r="G46" s="256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34"/>
      <c r="Z46" s="214"/>
      <c r="AA46" s="214"/>
      <c r="AB46" s="214"/>
      <c r="AC46" s="214"/>
      <c r="AD46" s="214"/>
      <c r="AE46" s="214"/>
      <c r="AF46" s="214"/>
      <c r="AG46" s="214" t="s">
        <v>119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31"/>
      <c r="B47" s="232"/>
      <c r="C47" s="269" t="s">
        <v>166</v>
      </c>
      <c r="D47" s="239"/>
      <c r="E47" s="240">
        <v>1356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4"/>
      <c r="AA47" s="214"/>
      <c r="AB47" s="214"/>
      <c r="AC47" s="214"/>
      <c r="AD47" s="214"/>
      <c r="AE47" s="214"/>
      <c r="AF47" s="214"/>
      <c r="AG47" s="214" t="s">
        <v>122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50">
        <v>8</v>
      </c>
      <c r="B48" s="251" t="s">
        <v>167</v>
      </c>
      <c r="C48" s="266" t="s">
        <v>168</v>
      </c>
      <c r="D48" s="252" t="s">
        <v>137</v>
      </c>
      <c r="E48" s="253">
        <v>862</v>
      </c>
      <c r="F48" s="254"/>
      <c r="G48" s="255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0.36834</v>
      </c>
      <c r="O48" s="233">
        <f>ROUND(E48*N48,2)</f>
        <v>317.51</v>
      </c>
      <c r="P48" s="233">
        <v>0</v>
      </c>
      <c r="Q48" s="233">
        <f>ROUND(E48*P48,2)</f>
        <v>0</v>
      </c>
      <c r="R48" s="234"/>
      <c r="S48" s="234" t="s">
        <v>114</v>
      </c>
      <c r="T48" s="234" t="s">
        <v>115</v>
      </c>
      <c r="U48" s="234">
        <v>3.3000000000000002E-2</v>
      </c>
      <c r="V48" s="234">
        <f>ROUND(E48*U48,2)</f>
        <v>28.45</v>
      </c>
      <c r="W48" s="234"/>
      <c r="X48" s="234" t="s">
        <v>116</v>
      </c>
      <c r="Y48" s="234" t="s">
        <v>117</v>
      </c>
      <c r="Z48" s="214"/>
      <c r="AA48" s="214"/>
      <c r="AB48" s="214"/>
      <c r="AC48" s="214"/>
      <c r="AD48" s="214"/>
      <c r="AE48" s="214"/>
      <c r="AF48" s="214"/>
      <c r="AG48" s="214" t="s">
        <v>118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31"/>
      <c r="B49" s="232"/>
      <c r="C49" s="267" t="s">
        <v>169</v>
      </c>
      <c r="D49" s="256"/>
      <c r="E49" s="256"/>
      <c r="F49" s="256"/>
      <c r="G49" s="256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34"/>
      <c r="Z49" s="214"/>
      <c r="AA49" s="214"/>
      <c r="AB49" s="214"/>
      <c r="AC49" s="214"/>
      <c r="AD49" s="214"/>
      <c r="AE49" s="214"/>
      <c r="AF49" s="214"/>
      <c r="AG49" s="214" t="s">
        <v>119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31"/>
      <c r="B50" s="232"/>
      <c r="C50" s="269" t="s">
        <v>170</v>
      </c>
      <c r="D50" s="239"/>
      <c r="E50" s="240">
        <v>615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4"/>
      <c r="AA50" s="214"/>
      <c r="AB50" s="214"/>
      <c r="AC50" s="214"/>
      <c r="AD50" s="214"/>
      <c r="AE50" s="214"/>
      <c r="AF50" s="214"/>
      <c r="AG50" s="214" t="s">
        <v>122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31"/>
      <c r="B51" s="232"/>
      <c r="C51" s="269" t="s">
        <v>171</v>
      </c>
      <c r="D51" s="239"/>
      <c r="E51" s="240">
        <v>185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34"/>
      <c r="Z51" s="214"/>
      <c r="AA51" s="214"/>
      <c r="AB51" s="214"/>
      <c r="AC51" s="214"/>
      <c r="AD51" s="214"/>
      <c r="AE51" s="214"/>
      <c r="AF51" s="214"/>
      <c r="AG51" s="214" t="s">
        <v>122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3" x14ac:dyDescent="0.2">
      <c r="A52" s="231"/>
      <c r="B52" s="232"/>
      <c r="C52" s="269" t="s">
        <v>172</v>
      </c>
      <c r="D52" s="239"/>
      <c r="E52" s="240">
        <v>62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34"/>
      <c r="Z52" s="214"/>
      <c r="AA52" s="214"/>
      <c r="AB52" s="214"/>
      <c r="AC52" s="214"/>
      <c r="AD52" s="214"/>
      <c r="AE52" s="214"/>
      <c r="AF52" s="214"/>
      <c r="AG52" s="214" t="s">
        <v>122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59">
        <v>9</v>
      </c>
      <c r="B53" s="260" t="s">
        <v>173</v>
      </c>
      <c r="C53" s="271" t="s">
        <v>174</v>
      </c>
      <c r="D53" s="261" t="s">
        <v>137</v>
      </c>
      <c r="E53" s="262">
        <v>100</v>
      </c>
      <c r="F53" s="263"/>
      <c r="G53" s="264">
        <f>ROUND(E53*F53,2)</f>
        <v>0</v>
      </c>
      <c r="H53" s="235"/>
      <c r="I53" s="234">
        <f>ROUND(E53*H53,2)</f>
        <v>0</v>
      </c>
      <c r="J53" s="235"/>
      <c r="K53" s="234">
        <f>ROUND(E53*J53,2)</f>
        <v>0</v>
      </c>
      <c r="L53" s="234">
        <v>21</v>
      </c>
      <c r="M53" s="234">
        <f>G53*(1+L53/100)</f>
        <v>0</v>
      </c>
      <c r="N53" s="233">
        <v>3.0000000000000001E-5</v>
      </c>
      <c r="O53" s="233">
        <f>ROUND(E53*N53,2)</f>
        <v>0</v>
      </c>
      <c r="P53" s="233">
        <v>0</v>
      </c>
      <c r="Q53" s="233">
        <f>ROUND(E53*P53,2)</f>
        <v>0</v>
      </c>
      <c r="R53" s="234"/>
      <c r="S53" s="234" t="s">
        <v>114</v>
      </c>
      <c r="T53" s="234" t="s">
        <v>115</v>
      </c>
      <c r="U53" s="234">
        <v>0.06</v>
      </c>
      <c r="V53" s="234">
        <f>ROUND(E53*U53,2)</f>
        <v>6</v>
      </c>
      <c r="W53" s="234"/>
      <c r="X53" s="234" t="s">
        <v>116</v>
      </c>
      <c r="Y53" s="234" t="s">
        <v>117</v>
      </c>
      <c r="Z53" s="214"/>
      <c r="AA53" s="214"/>
      <c r="AB53" s="214"/>
      <c r="AC53" s="214"/>
      <c r="AD53" s="214"/>
      <c r="AE53" s="214"/>
      <c r="AF53" s="214"/>
      <c r="AG53" s="214" t="s">
        <v>118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59">
        <v>10</v>
      </c>
      <c r="B54" s="260" t="s">
        <v>175</v>
      </c>
      <c r="C54" s="271" t="s">
        <v>176</v>
      </c>
      <c r="D54" s="261" t="s">
        <v>137</v>
      </c>
      <c r="E54" s="262">
        <v>100</v>
      </c>
      <c r="F54" s="263"/>
      <c r="G54" s="264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4.0000000000000002E-4</v>
      </c>
      <c r="O54" s="233">
        <f>ROUND(E54*N54,2)</f>
        <v>0.04</v>
      </c>
      <c r="P54" s="233">
        <v>0</v>
      </c>
      <c r="Q54" s="233">
        <f>ROUND(E54*P54,2)</f>
        <v>0</v>
      </c>
      <c r="R54" s="234" t="s">
        <v>177</v>
      </c>
      <c r="S54" s="234" t="s">
        <v>114</v>
      </c>
      <c r="T54" s="234" t="s">
        <v>115</v>
      </c>
      <c r="U54" s="234">
        <v>0</v>
      </c>
      <c r="V54" s="234">
        <f>ROUND(E54*U54,2)</f>
        <v>0</v>
      </c>
      <c r="W54" s="234"/>
      <c r="X54" s="234" t="s">
        <v>178</v>
      </c>
      <c r="Y54" s="234" t="s">
        <v>117</v>
      </c>
      <c r="Z54" s="214"/>
      <c r="AA54" s="214"/>
      <c r="AB54" s="214"/>
      <c r="AC54" s="214"/>
      <c r="AD54" s="214"/>
      <c r="AE54" s="214"/>
      <c r="AF54" s="214"/>
      <c r="AG54" s="214" t="s">
        <v>179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59">
        <v>11</v>
      </c>
      <c r="B55" s="260" t="s">
        <v>180</v>
      </c>
      <c r="C55" s="271" t="s">
        <v>181</v>
      </c>
      <c r="D55" s="261" t="s">
        <v>137</v>
      </c>
      <c r="E55" s="262">
        <v>100</v>
      </c>
      <c r="F55" s="263"/>
      <c r="G55" s="264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3">
        <v>1.1E-4</v>
      </c>
      <c r="O55" s="233">
        <f>ROUND(E55*N55,2)</f>
        <v>0.01</v>
      </c>
      <c r="P55" s="233">
        <v>0</v>
      </c>
      <c r="Q55" s="233">
        <f>ROUND(E55*P55,2)</f>
        <v>0</v>
      </c>
      <c r="R55" s="234"/>
      <c r="S55" s="234" t="s">
        <v>114</v>
      </c>
      <c r="T55" s="234" t="s">
        <v>115</v>
      </c>
      <c r="U55" s="234">
        <v>8.0000000000000002E-3</v>
      </c>
      <c r="V55" s="234">
        <f>ROUND(E55*U55,2)</f>
        <v>0.8</v>
      </c>
      <c r="W55" s="234"/>
      <c r="X55" s="234" t="s">
        <v>116</v>
      </c>
      <c r="Y55" s="234" t="s">
        <v>117</v>
      </c>
      <c r="Z55" s="214"/>
      <c r="AA55" s="214"/>
      <c r="AB55" s="214"/>
      <c r="AC55" s="214"/>
      <c r="AD55" s="214"/>
      <c r="AE55" s="214"/>
      <c r="AF55" s="214"/>
      <c r="AG55" s="214" t="s">
        <v>118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43" t="s">
        <v>109</v>
      </c>
      <c r="B56" s="244" t="s">
        <v>75</v>
      </c>
      <c r="C56" s="265" t="s">
        <v>76</v>
      </c>
      <c r="D56" s="245"/>
      <c r="E56" s="246"/>
      <c r="F56" s="247"/>
      <c r="G56" s="248">
        <f>SUMIF(AG57:AG122,"&lt;&gt;NOR",G57:G122)</f>
        <v>0</v>
      </c>
      <c r="H56" s="242"/>
      <c r="I56" s="242">
        <f>SUM(I57:I122)</f>
        <v>0</v>
      </c>
      <c r="J56" s="242"/>
      <c r="K56" s="242">
        <f>SUM(K57:K122)</f>
        <v>0</v>
      </c>
      <c r="L56" s="242"/>
      <c r="M56" s="242">
        <f>SUM(M57:M122)</f>
        <v>0</v>
      </c>
      <c r="N56" s="241"/>
      <c r="O56" s="241">
        <f>SUM(O57:O122)</f>
        <v>0</v>
      </c>
      <c r="P56" s="241"/>
      <c r="Q56" s="241">
        <f>SUM(Q57:Q122)</f>
        <v>0</v>
      </c>
      <c r="R56" s="242"/>
      <c r="S56" s="242"/>
      <c r="T56" s="242"/>
      <c r="U56" s="242"/>
      <c r="V56" s="242">
        <f>SUM(V57:V122)</f>
        <v>0</v>
      </c>
      <c r="W56" s="242"/>
      <c r="X56" s="242"/>
      <c r="Y56" s="242"/>
      <c r="AG56" t="s">
        <v>110</v>
      </c>
    </row>
    <row r="57" spans="1:60" outlineLevel="1" x14ac:dyDescent="0.2">
      <c r="A57" s="250">
        <v>12</v>
      </c>
      <c r="B57" s="251" t="s">
        <v>182</v>
      </c>
      <c r="C57" s="266" t="s">
        <v>183</v>
      </c>
      <c r="D57" s="252" t="s">
        <v>184</v>
      </c>
      <c r="E57" s="253">
        <v>20</v>
      </c>
      <c r="F57" s="254"/>
      <c r="G57" s="255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4"/>
      <c r="S57" s="234" t="s">
        <v>114</v>
      </c>
      <c r="T57" s="234" t="s">
        <v>185</v>
      </c>
      <c r="U57" s="234">
        <v>0</v>
      </c>
      <c r="V57" s="234">
        <f>ROUND(E57*U57,2)</f>
        <v>0</v>
      </c>
      <c r="W57" s="234"/>
      <c r="X57" s="234" t="s">
        <v>149</v>
      </c>
      <c r="Y57" s="234" t="s">
        <v>117</v>
      </c>
      <c r="Z57" s="214"/>
      <c r="AA57" s="214"/>
      <c r="AB57" s="214"/>
      <c r="AC57" s="214"/>
      <c r="AD57" s="214"/>
      <c r="AE57" s="214"/>
      <c r="AF57" s="214"/>
      <c r="AG57" s="214" t="s">
        <v>150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31"/>
      <c r="B58" s="232"/>
      <c r="C58" s="267" t="s">
        <v>186</v>
      </c>
      <c r="D58" s="256"/>
      <c r="E58" s="256"/>
      <c r="F58" s="256"/>
      <c r="G58" s="256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4"/>
      <c r="AA58" s="214"/>
      <c r="AB58" s="214"/>
      <c r="AC58" s="214"/>
      <c r="AD58" s="214"/>
      <c r="AE58" s="214"/>
      <c r="AF58" s="214"/>
      <c r="AG58" s="214" t="s">
        <v>119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31"/>
      <c r="B59" s="232"/>
      <c r="C59" s="268" t="s">
        <v>294</v>
      </c>
      <c r="D59" s="257"/>
      <c r="E59" s="257"/>
      <c r="F59" s="257"/>
      <c r="G59" s="257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4"/>
      <c r="AA59" s="214"/>
      <c r="AB59" s="214"/>
      <c r="AC59" s="214"/>
      <c r="AD59" s="214"/>
      <c r="AE59" s="214"/>
      <c r="AF59" s="214"/>
      <c r="AG59" s="214" t="s">
        <v>119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3" x14ac:dyDescent="0.2">
      <c r="A60" s="231"/>
      <c r="B60" s="232"/>
      <c r="C60" s="268" t="s">
        <v>213</v>
      </c>
      <c r="D60" s="257"/>
      <c r="E60" s="257"/>
      <c r="F60" s="257"/>
      <c r="G60" s="257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34"/>
      <c r="Z60" s="214"/>
      <c r="AA60" s="214"/>
      <c r="AB60" s="214"/>
      <c r="AC60" s="214"/>
      <c r="AD60" s="214"/>
      <c r="AE60" s="214"/>
      <c r="AF60" s="214"/>
      <c r="AG60" s="214" t="s">
        <v>119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3" x14ac:dyDescent="0.2">
      <c r="A61" s="231"/>
      <c r="B61" s="232"/>
      <c r="C61" s="268" t="s">
        <v>187</v>
      </c>
      <c r="D61" s="257"/>
      <c r="E61" s="257"/>
      <c r="F61" s="257"/>
      <c r="G61" s="257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34"/>
      <c r="Z61" s="214"/>
      <c r="AA61" s="214"/>
      <c r="AB61" s="214"/>
      <c r="AC61" s="214"/>
      <c r="AD61" s="214"/>
      <c r="AE61" s="214"/>
      <c r="AF61" s="214"/>
      <c r="AG61" s="214" t="s">
        <v>119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58" t="str">
        <f>C61</f>
        <v>Dřevo jehličnaté (např. modřín, smrk nebo borovice) nebo dub, s ohledem na odolnost vůči vodě a hnilobě.</v>
      </c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31"/>
      <c r="B62" s="232"/>
      <c r="C62" s="268" t="s">
        <v>188</v>
      </c>
      <c r="D62" s="257"/>
      <c r="E62" s="257"/>
      <c r="F62" s="257"/>
      <c r="G62" s="257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34"/>
      <c r="Z62" s="214"/>
      <c r="AA62" s="214"/>
      <c r="AB62" s="214"/>
      <c r="AC62" s="214"/>
      <c r="AD62" s="214"/>
      <c r="AE62" s="214"/>
      <c r="AF62" s="214"/>
      <c r="AG62" s="214" t="s">
        <v>119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31"/>
      <c r="B63" s="232"/>
      <c r="C63" s="268" t="s">
        <v>189</v>
      </c>
      <c r="D63" s="257"/>
      <c r="E63" s="257"/>
      <c r="F63" s="257"/>
      <c r="G63" s="257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4"/>
      <c r="AA63" s="214"/>
      <c r="AB63" s="214"/>
      <c r="AC63" s="214"/>
      <c r="AD63" s="214"/>
      <c r="AE63" s="214"/>
      <c r="AF63" s="214"/>
      <c r="AG63" s="214" t="s">
        <v>119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31"/>
      <c r="B64" s="232"/>
      <c r="C64" s="268" t="s">
        <v>190</v>
      </c>
      <c r="D64" s="257"/>
      <c r="E64" s="257"/>
      <c r="F64" s="257"/>
      <c r="G64" s="257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34"/>
      <c r="Z64" s="214"/>
      <c r="AA64" s="214"/>
      <c r="AB64" s="214"/>
      <c r="AC64" s="214"/>
      <c r="AD64" s="214"/>
      <c r="AE64" s="214"/>
      <c r="AF64" s="214"/>
      <c r="AG64" s="214" t="s">
        <v>119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31"/>
      <c r="B65" s="232"/>
      <c r="C65" s="268" t="s">
        <v>295</v>
      </c>
      <c r="D65" s="257"/>
      <c r="E65" s="257"/>
      <c r="F65" s="257"/>
      <c r="G65" s="257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4"/>
      <c r="AA65" s="214"/>
      <c r="AB65" s="214"/>
      <c r="AC65" s="214"/>
      <c r="AD65" s="214"/>
      <c r="AE65" s="214"/>
      <c r="AF65" s="214"/>
      <c r="AG65" s="214" t="s">
        <v>119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31"/>
      <c r="B66" s="232"/>
      <c r="C66" s="268" t="s">
        <v>191</v>
      </c>
      <c r="D66" s="257"/>
      <c r="E66" s="257"/>
      <c r="F66" s="257"/>
      <c r="G66" s="257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34"/>
      <c r="Z66" s="214"/>
      <c r="AA66" s="214"/>
      <c r="AB66" s="214"/>
      <c r="AC66" s="214"/>
      <c r="AD66" s="214"/>
      <c r="AE66" s="214"/>
      <c r="AF66" s="214"/>
      <c r="AG66" s="214" t="s">
        <v>119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3" x14ac:dyDescent="0.2">
      <c r="A67" s="231"/>
      <c r="B67" s="232"/>
      <c r="C67" s="268" t="s">
        <v>192</v>
      </c>
      <c r="D67" s="257"/>
      <c r="E67" s="257"/>
      <c r="F67" s="257"/>
      <c r="G67" s="257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34"/>
      <c r="Z67" s="214"/>
      <c r="AA67" s="214"/>
      <c r="AB67" s="214"/>
      <c r="AC67" s="214"/>
      <c r="AD67" s="214"/>
      <c r="AE67" s="214"/>
      <c r="AF67" s="214"/>
      <c r="AG67" s="214" t="s">
        <v>119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">
      <c r="A68" s="231"/>
      <c r="B68" s="232"/>
      <c r="C68" s="268" t="s">
        <v>193</v>
      </c>
      <c r="D68" s="257"/>
      <c r="E68" s="257"/>
      <c r="F68" s="257"/>
      <c r="G68" s="257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34"/>
      <c r="Z68" s="214"/>
      <c r="AA68" s="214"/>
      <c r="AB68" s="214"/>
      <c r="AC68" s="214"/>
      <c r="AD68" s="214"/>
      <c r="AE68" s="214"/>
      <c r="AF68" s="214"/>
      <c r="AG68" s="214" t="s">
        <v>119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31"/>
      <c r="B69" s="232"/>
      <c r="C69" s="268" t="s">
        <v>194</v>
      </c>
      <c r="D69" s="257"/>
      <c r="E69" s="257"/>
      <c r="F69" s="257"/>
      <c r="G69" s="257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34"/>
      <c r="Z69" s="214"/>
      <c r="AA69" s="214"/>
      <c r="AB69" s="214"/>
      <c r="AC69" s="214"/>
      <c r="AD69" s="214"/>
      <c r="AE69" s="214"/>
      <c r="AF69" s="214"/>
      <c r="AG69" s="214" t="s">
        <v>119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3" x14ac:dyDescent="0.2">
      <c r="A70" s="231"/>
      <c r="B70" s="232"/>
      <c r="C70" s="268" t="s">
        <v>195</v>
      </c>
      <c r="D70" s="257"/>
      <c r="E70" s="257"/>
      <c r="F70" s="257"/>
      <c r="G70" s="257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4"/>
      <c r="AA70" s="214"/>
      <c r="AB70" s="214"/>
      <c r="AC70" s="214"/>
      <c r="AD70" s="214"/>
      <c r="AE70" s="214"/>
      <c r="AF70" s="214"/>
      <c r="AG70" s="214" t="s">
        <v>119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58" t="str">
        <f>C70</f>
        <v>Hrany mohou být sraženy (fázované) pod úhlem 45° do hloubky 5–10 mm pro vyšší odolnost vůči poškození.</v>
      </c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31"/>
      <c r="B71" s="232"/>
      <c r="C71" s="268" t="s">
        <v>196</v>
      </c>
      <c r="D71" s="257"/>
      <c r="E71" s="257"/>
      <c r="F71" s="257"/>
      <c r="G71" s="257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4"/>
      <c r="AA71" s="214"/>
      <c r="AB71" s="214"/>
      <c r="AC71" s="214"/>
      <c r="AD71" s="214"/>
      <c r="AE71" s="214"/>
      <c r="AF71" s="214"/>
      <c r="AG71" s="214" t="s">
        <v>119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31"/>
      <c r="B72" s="232"/>
      <c r="C72" s="268" t="s">
        <v>197</v>
      </c>
      <c r="D72" s="257"/>
      <c r="E72" s="257"/>
      <c r="F72" s="257"/>
      <c r="G72" s="257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34"/>
      <c r="Z72" s="214"/>
      <c r="AA72" s="214"/>
      <c r="AB72" s="214"/>
      <c r="AC72" s="214"/>
      <c r="AD72" s="214"/>
      <c r="AE72" s="214"/>
      <c r="AF72" s="214"/>
      <c r="AG72" s="214" t="s">
        <v>119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3" x14ac:dyDescent="0.2">
      <c r="A73" s="231"/>
      <c r="B73" s="232"/>
      <c r="C73" s="268" t="s">
        <v>198</v>
      </c>
      <c r="D73" s="257"/>
      <c r="E73" s="257"/>
      <c r="F73" s="257"/>
      <c r="G73" s="257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4"/>
      <c r="AA73" s="214"/>
      <c r="AB73" s="214"/>
      <c r="AC73" s="214"/>
      <c r="AD73" s="214"/>
      <c r="AE73" s="214"/>
      <c r="AF73" s="214"/>
      <c r="AG73" s="214" t="s">
        <v>119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58" t="str">
        <f>C73</f>
        <v>Povrch ošetřen impregnací vhodnou pro venkovní použití. Impregnace musí být nezávadná vůči životnímu prostředí.</v>
      </c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31"/>
      <c r="B74" s="232"/>
      <c r="C74" s="268" t="s">
        <v>199</v>
      </c>
      <c r="D74" s="257"/>
      <c r="E74" s="257"/>
      <c r="F74" s="257"/>
      <c r="G74" s="257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34"/>
      <c r="Z74" s="214"/>
      <c r="AA74" s="214"/>
      <c r="AB74" s="214"/>
      <c r="AC74" s="214"/>
      <c r="AD74" s="214"/>
      <c r="AE74" s="214"/>
      <c r="AF74" s="214"/>
      <c r="AG74" s="214" t="s">
        <v>119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3" x14ac:dyDescent="0.2">
      <c r="A75" s="231"/>
      <c r="B75" s="232"/>
      <c r="C75" s="268" t="s">
        <v>200</v>
      </c>
      <c r="D75" s="257"/>
      <c r="E75" s="257"/>
      <c r="F75" s="257"/>
      <c r="G75" s="257"/>
      <c r="H75" s="234"/>
      <c r="I75" s="234"/>
      <c r="J75" s="234"/>
      <c r="K75" s="234"/>
      <c r="L75" s="234"/>
      <c r="M75" s="234"/>
      <c r="N75" s="233"/>
      <c r="O75" s="233"/>
      <c r="P75" s="233"/>
      <c r="Q75" s="233"/>
      <c r="R75" s="234"/>
      <c r="S75" s="234"/>
      <c r="T75" s="234"/>
      <c r="U75" s="234"/>
      <c r="V75" s="234"/>
      <c r="W75" s="234"/>
      <c r="X75" s="234"/>
      <c r="Y75" s="234"/>
      <c r="Z75" s="214"/>
      <c r="AA75" s="214"/>
      <c r="AB75" s="214"/>
      <c r="AC75" s="214"/>
      <c r="AD75" s="214"/>
      <c r="AE75" s="214"/>
      <c r="AF75" s="214"/>
      <c r="AG75" s="214" t="s">
        <v>119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58" t="str">
        <f>C75</f>
        <v>Na spodní straně mohou být vyfrézované nebo připevněné kotvicí prvky (např. otvory pro ukotvení svodnice do země pomocí hřebů či ocelových kolíků).</v>
      </c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31"/>
      <c r="B76" s="232"/>
      <c r="C76" s="268" t="s">
        <v>201</v>
      </c>
      <c r="D76" s="257"/>
      <c r="E76" s="257"/>
      <c r="F76" s="257"/>
      <c r="G76" s="257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4"/>
      <c r="AA76" s="214"/>
      <c r="AB76" s="214"/>
      <c r="AC76" s="214"/>
      <c r="AD76" s="214"/>
      <c r="AE76" s="214"/>
      <c r="AF76" s="214"/>
      <c r="AG76" s="214" t="s">
        <v>119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50">
        <v>13</v>
      </c>
      <c r="B77" s="251" t="s">
        <v>202</v>
      </c>
      <c r="C77" s="266" t="s">
        <v>203</v>
      </c>
      <c r="D77" s="252" t="s">
        <v>204</v>
      </c>
      <c r="E77" s="253">
        <v>10</v>
      </c>
      <c r="F77" s="254"/>
      <c r="G77" s="255">
        <f>ROUND(E77*F77,2)</f>
        <v>0</v>
      </c>
      <c r="H77" s="235"/>
      <c r="I77" s="234">
        <f>ROUND(E77*H77,2)</f>
        <v>0</v>
      </c>
      <c r="J77" s="235"/>
      <c r="K77" s="234">
        <f>ROUND(E77*J77,2)</f>
        <v>0</v>
      </c>
      <c r="L77" s="234">
        <v>21</v>
      </c>
      <c r="M77" s="234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4"/>
      <c r="S77" s="234" t="s">
        <v>114</v>
      </c>
      <c r="T77" s="234" t="s">
        <v>148</v>
      </c>
      <c r="U77" s="234">
        <v>0</v>
      </c>
      <c r="V77" s="234">
        <f>ROUND(E77*U77,2)</f>
        <v>0</v>
      </c>
      <c r="W77" s="234"/>
      <c r="X77" s="234" t="s">
        <v>149</v>
      </c>
      <c r="Y77" s="234" t="s">
        <v>117</v>
      </c>
      <c r="Z77" s="214"/>
      <c r="AA77" s="214"/>
      <c r="AB77" s="214"/>
      <c r="AC77" s="214"/>
      <c r="AD77" s="214"/>
      <c r="AE77" s="214"/>
      <c r="AF77" s="214"/>
      <c r="AG77" s="214" t="s">
        <v>150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31"/>
      <c r="B78" s="232"/>
      <c r="C78" s="267" t="s">
        <v>205</v>
      </c>
      <c r="D78" s="256"/>
      <c r="E78" s="256"/>
      <c r="F78" s="256"/>
      <c r="G78" s="256"/>
      <c r="H78" s="234"/>
      <c r="I78" s="234"/>
      <c r="J78" s="234"/>
      <c r="K78" s="234"/>
      <c r="L78" s="234"/>
      <c r="M78" s="234"/>
      <c r="N78" s="233"/>
      <c r="O78" s="233"/>
      <c r="P78" s="233"/>
      <c r="Q78" s="233"/>
      <c r="R78" s="234"/>
      <c r="S78" s="234"/>
      <c r="T78" s="234"/>
      <c r="U78" s="234"/>
      <c r="V78" s="234"/>
      <c r="W78" s="234"/>
      <c r="X78" s="234"/>
      <c r="Y78" s="234"/>
      <c r="Z78" s="214"/>
      <c r="AA78" s="214"/>
      <c r="AB78" s="214"/>
      <c r="AC78" s="214"/>
      <c r="AD78" s="214"/>
      <c r="AE78" s="214"/>
      <c r="AF78" s="214"/>
      <c r="AG78" s="214" t="s">
        <v>119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31"/>
      <c r="B79" s="232"/>
      <c r="C79" s="268" t="s">
        <v>206</v>
      </c>
      <c r="D79" s="257"/>
      <c r="E79" s="257"/>
      <c r="F79" s="257"/>
      <c r="G79" s="257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34"/>
      <c r="Z79" s="214"/>
      <c r="AA79" s="214"/>
      <c r="AB79" s="214"/>
      <c r="AC79" s="214"/>
      <c r="AD79" s="214"/>
      <c r="AE79" s="214"/>
      <c r="AF79" s="214"/>
      <c r="AG79" s="214" t="s">
        <v>119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31"/>
      <c r="B80" s="232"/>
      <c r="C80" s="268" t="s">
        <v>207</v>
      </c>
      <c r="D80" s="257"/>
      <c r="E80" s="257"/>
      <c r="F80" s="257"/>
      <c r="G80" s="257"/>
      <c r="H80" s="234"/>
      <c r="I80" s="234"/>
      <c r="J80" s="234"/>
      <c r="K80" s="234"/>
      <c r="L80" s="234"/>
      <c r="M80" s="234"/>
      <c r="N80" s="233"/>
      <c r="O80" s="233"/>
      <c r="P80" s="233"/>
      <c r="Q80" s="233"/>
      <c r="R80" s="234"/>
      <c r="S80" s="234"/>
      <c r="T80" s="234"/>
      <c r="U80" s="234"/>
      <c r="V80" s="234"/>
      <c r="W80" s="234"/>
      <c r="X80" s="234"/>
      <c r="Y80" s="234"/>
      <c r="Z80" s="214"/>
      <c r="AA80" s="214"/>
      <c r="AB80" s="214"/>
      <c r="AC80" s="214"/>
      <c r="AD80" s="214"/>
      <c r="AE80" s="214"/>
      <c r="AF80" s="214"/>
      <c r="AG80" s="214" t="s">
        <v>119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31"/>
      <c r="B81" s="232"/>
      <c r="C81" s="268" t="s">
        <v>208</v>
      </c>
      <c r="D81" s="257"/>
      <c r="E81" s="257"/>
      <c r="F81" s="257"/>
      <c r="G81" s="257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34"/>
      <c r="Z81" s="214"/>
      <c r="AA81" s="214"/>
      <c r="AB81" s="214"/>
      <c r="AC81" s="214"/>
      <c r="AD81" s="214"/>
      <c r="AE81" s="214"/>
      <c r="AF81" s="214"/>
      <c r="AG81" s="214" t="s">
        <v>119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31"/>
      <c r="B82" s="232"/>
      <c r="C82" s="269" t="s">
        <v>209</v>
      </c>
      <c r="D82" s="239"/>
      <c r="E82" s="240">
        <v>10</v>
      </c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34"/>
      <c r="Z82" s="214"/>
      <c r="AA82" s="214"/>
      <c r="AB82" s="214"/>
      <c r="AC82" s="214"/>
      <c r="AD82" s="214"/>
      <c r="AE82" s="214"/>
      <c r="AF82" s="214"/>
      <c r="AG82" s="214" t="s">
        <v>122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50">
        <v>14</v>
      </c>
      <c r="B83" s="251" t="s">
        <v>210</v>
      </c>
      <c r="C83" s="266" t="s">
        <v>211</v>
      </c>
      <c r="D83" s="252" t="s">
        <v>212</v>
      </c>
      <c r="E83" s="253">
        <v>5</v>
      </c>
      <c r="F83" s="254"/>
      <c r="G83" s="255">
        <f>ROUND(E83*F83,2)</f>
        <v>0</v>
      </c>
      <c r="H83" s="235"/>
      <c r="I83" s="234">
        <f>ROUND(E83*H83,2)</f>
        <v>0</v>
      </c>
      <c r="J83" s="235"/>
      <c r="K83" s="234">
        <f>ROUND(E83*J83,2)</f>
        <v>0</v>
      </c>
      <c r="L83" s="234">
        <v>21</v>
      </c>
      <c r="M83" s="234">
        <f>G83*(1+L83/100)</f>
        <v>0</v>
      </c>
      <c r="N83" s="233">
        <v>0</v>
      </c>
      <c r="O83" s="233">
        <f>ROUND(E83*N83,2)</f>
        <v>0</v>
      </c>
      <c r="P83" s="233">
        <v>0</v>
      </c>
      <c r="Q83" s="233">
        <f>ROUND(E83*P83,2)</f>
        <v>0</v>
      </c>
      <c r="R83" s="234"/>
      <c r="S83" s="234" t="s">
        <v>114</v>
      </c>
      <c r="T83" s="234" t="s">
        <v>148</v>
      </c>
      <c r="U83" s="234">
        <v>0</v>
      </c>
      <c r="V83" s="234">
        <f>ROUND(E83*U83,2)</f>
        <v>0</v>
      </c>
      <c r="W83" s="234"/>
      <c r="X83" s="234" t="s">
        <v>149</v>
      </c>
      <c r="Y83" s="234" t="s">
        <v>117</v>
      </c>
      <c r="Z83" s="214"/>
      <c r="AA83" s="214"/>
      <c r="AB83" s="214"/>
      <c r="AC83" s="214"/>
      <c r="AD83" s="214"/>
      <c r="AE83" s="214"/>
      <c r="AF83" s="214"/>
      <c r="AG83" s="214" t="s">
        <v>150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31"/>
      <c r="B84" s="232"/>
      <c r="C84" s="267" t="s">
        <v>213</v>
      </c>
      <c r="D84" s="256"/>
      <c r="E84" s="256"/>
      <c r="F84" s="256"/>
      <c r="G84" s="256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34"/>
      <c r="Z84" s="214"/>
      <c r="AA84" s="214"/>
      <c r="AB84" s="214"/>
      <c r="AC84" s="214"/>
      <c r="AD84" s="214"/>
      <c r="AE84" s="214"/>
      <c r="AF84" s="214"/>
      <c r="AG84" s="214" t="s">
        <v>119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3" x14ac:dyDescent="0.2">
      <c r="A85" s="231"/>
      <c r="B85" s="232"/>
      <c r="C85" s="268" t="s">
        <v>296</v>
      </c>
      <c r="D85" s="257"/>
      <c r="E85" s="257"/>
      <c r="F85" s="257"/>
      <c r="G85" s="257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34"/>
      <c r="Z85" s="214"/>
      <c r="AA85" s="214"/>
      <c r="AB85" s="214"/>
      <c r="AC85" s="214"/>
      <c r="AD85" s="214"/>
      <c r="AE85" s="214"/>
      <c r="AF85" s="214"/>
      <c r="AG85" s="214" t="s">
        <v>119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">
      <c r="A86" s="231"/>
      <c r="B86" s="232"/>
      <c r="C86" s="268" t="s">
        <v>214</v>
      </c>
      <c r="D86" s="257"/>
      <c r="E86" s="257"/>
      <c r="F86" s="257"/>
      <c r="G86" s="257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34"/>
      <c r="Z86" s="214"/>
      <c r="AA86" s="214"/>
      <c r="AB86" s="214"/>
      <c r="AC86" s="214"/>
      <c r="AD86" s="214"/>
      <c r="AE86" s="214"/>
      <c r="AF86" s="214"/>
      <c r="AG86" s="214" t="s">
        <v>119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3" x14ac:dyDescent="0.2">
      <c r="A87" s="231"/>
      <c r="B87" s="232"/>
      <c r="C87" s="268" t="s">
        <v>215</v>
      </c>
      <c r="D87" s="257"/>
      <c r="E87" s="257"/>
      <c r="F87" s="257"/>
      <c r="G87" s="257"/>
      <c r="H87" s="234"/>
      <c r="I87" s="234"/>
      <c r="J87" s="234"/>
      <c r="K87" s="234"/>
      <c r="L87" s="234"/>
      <c r="M87" s="234"/>
      <c r="N87" s="233"/>
      <c r="O87" s="233"/>
      <c r="P87" s="233"/>
      <c r="Q87" s="233"/>
      <c r="R87" s="234"/>
      <c r="S87" s="234"/>
      <c r="T87" s="234"/>
      <c r="U87" s="234"/>
      <c r="V87" s="234"/>
      <c r="W87" s="234"/>
      <c r="X87" s="234"/>
      <c r="Y87" s="234"/>
      <c r="Z87" s="214"/>
      <c r="AA87" s="214"/>
      <c r="AB87" s="214"/>
      <c r="AC87" s="214"/>
      <c r="AD87" s="214"/>
      <c r="AE87" s="214"/>
      <c r="AF87" s="214"/>
      <c r="AG87" s="214" t="s">
        <v>119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58" t="str">
        <f>C87</f>
        <v>Spojovací materiál: mrazuvzdorná cementová malta s příměsí pro vodotěsnost nebo suchá skládka bez malty (pro přírodnější vzhled).</v>
      </c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31"/>
      <c r="B88" s="232"/>
      <c r="C88" s="268" t="s">
        <v>190</v>
      </c>
      <c r="D88" s="257"/>
      <c r="E88" s="257"/>
      <c r="F88" s="257"/>
      <c r="G88" s="257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34"/>
      <c r="Z88" s="214"/>
      <c r="AA88" s="214"/>
      <c r="AB88" s="214"/>
      <c r="AC88" s="214"/>
      <c r="AD88" s="214"/>
      <c r="AE88" s="214"/>
      <c r="AF88" s="214"/>
      <c r="AG88" s="214" t="s">
        <v>119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">
      <c r="A89" s="231"/>
      <c r="B89" s="232"/>
      <c r="C89" s="268" t="s">
        <v>216</v>
      </c>
      <c r="D89" s="257"/>
      <c r="E89" s="257"/>
      <c r="F89" s="257"/>
      <c r="G89" s="257"/>
      <c r="H89" s="234"/>
      <c r="I89" s="234"/>
      <c r="J89" s="234"/>
      <c r="K89" s="234"/>
      <c r="L89" s="234"/>
      <c r="M89" s="234"/>
      <c r="N89" s="233"/>
      <c r="O89" s="233"/>
      <c r="P89" s="233"/>
      <c r="Q89" s="233"/>
      <c r="R89" s="234"/>
      <c r="S89" s="234"/>
      <c r="T89" s="234"/>
      <c r="U89" s="234"/>
      <c r="V89" s="234"/>
      <c r="W89" s="234"/>
      <c r="X89" s="234"/>
      <c r="Y89" s="234"/>
      <c r="Z89" s="214"/>
      <c r="AA89" s="214"/>
      <c r="AB89" s="214"/>
      <c r="AC89" s="214"/>
      <c r="AD89" s="214"/>
      <c r="AE89" s="214"/>
      <c r="AF89" s="214"/>
      <c r="AG89" s="214" t="s">
        <v>119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">
      <c r="A90" s="231"/>
      <c r="B90" s="232"/>
      <c r="C90" s="268" t="s">
        <v>217</v>
      </c>
      <c r="D90" s="257"/>
      <c r="E90" s="257"/>
      <c r="F90" s="257"/>
      <c r="G90" s="257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34"/>
      <c r="Z90" s="214"/>
      <c r="AA90" s="214"/>
      <c r="AB90" s="214"/>
      <c r="AC90" s="214"/>
      <c r="AD90" s="214"/>
      <c r="AE90" s="214"/>
      <c r="AF90" s="214"/>
      <c r="AG90" s="214" t="s">
        <v>119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">
      <c r="A91" s="231"/>
      <c r="B91" s="232"/>
      <c r="C91" s="268" t="s">
        <v>218</v>
      </c>
      <c r="D91" s="257"/>
      <c r="E91" s="257"/>
      <c r="F91" s="257"/>
      <c r="G91" s="257"/>
      <c r="H91" s="234"/>
      <c r="I91" s="234"/>
      <c r="J91" s="234"/>
      <c r="K91" s="234"/>
      <c r="L91" s="234"/>
      <c r="M91" s="234"/>
      <c r="N91" s="233"/>
      <c r="O91" s="233"/>
      <c r="P91" s="233"/>
      <c r="Q91" s="233"/>
      <c r="R91" s="234"/>
      <c r="S91" s="234"/>
      <c r="T91" s="234"/>
      <c r="U91" s="234"/>
      <c r="V91" s="234"/>
      <c r="W91" s="234"/>
      <c r="X91" s="234"/>
      <c r="Y91" s="234"/>
      <c r="Z91" s="214"/>
      <c r="AA91" s="214"/>
      <c r="AB91" s="214"/>
      <c r="AC91" s="214"/>
      <c r="AD91" s="214"/>
      <c r="AE91" s="214"/>
      <c r="AF91" s="214"/>
      <c r="AG91" s="214" t="s">
        <v>119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">
      <c r="A92" s="231"/>
      <c r="B92" s="232"/>
      <c r="C92" s="268" t="s">
        <v>219</v>
      </c>
      <c r="D92" s="257"/>
      <c r="E92" s="257"/>
      <c r="F92" s="257"/>
      <c r="G92" s="257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34"/>
      <c r="Z92" s="214"/>
      <c r="AA92" s="214"/>
      <c r="AB92" s="214"/>
      <c r="AC92" s="214"/>
      <c r="AD92" s="214"/>
      <c r="AE92" s="214"/>
      <c r="AF92" s="214"/>
      <c r="AG92" s="214" t="s">
        <v>119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31"/>
      <c r="B93" s="232"/>
      <c r="C93" s="268" t="s">
        <v>220</v>
      </c>
      <c r="D93" s="257"/>
      <c r="E93" s="257"/>
      <c r="F93" s="257"/>
      <c r="G93" s="257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34"/>
      <c r="Z93" s="214"/>
      <c r="AA93" s="214"/>
      <c r="AB93" s="214"/>
      <c r="AC93" s="214"/>
      <c r="AD93" s="214"/>
      <c r="AE93" s="214"/>
      <c r="AF93" s="214"/>
      <c r="AG93" s="214" t="s">
        <v>119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31"/>
      <c r="B94" s="232"/>
      <c r="C94" s="268" t="s">
        <v>221</v>
      </c>
      <c r="D94" s="257"/>
      <c r="E94" s="257"/>
      <c r="F94" s="257"/>
      <c r="G94" s="257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4"/>
      <c r="AA94" s="214"/>
      <c r="AB94" s="214"/>
      <c r="AC94" s="214"/>
      <c r="AD94" s="214"/>
      <c r="AE94" s="214"/>
      <c r="AF94" s="214"/>
      <c r="AG94" s="214" t="s">
        <v>119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31"/>
      <c r="B95" s="232"/>
      <c r="C95" s="268" t="s">
        <v>222</v>
      </c>
      <c r="D95" s="257"/>
      <c r="E95" s="257"/>
      <c r="F95" s="257"/>
      <c r="G95" s="257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34"/>
      <c r="Z95" s="214"/>
      <c r="AA95" s="214"/>
      <c r="AB95" s="214"/>
      <c r="AC95" s="214"/>
      <c r="AD95" s="214"/>
      <c r="AE95" s="214"/>
      <c r="AF95" s="214"/>
      <c r="AG95" s="214" t="s">
        <v>119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3" x14ac:dyDescent="0.2">
      <c r="A96" s="231"/>
      <c r="B96" s="232"/>
      <c r="C96" s="268" t="s">
        <v>223</v>
      </c>
      <c r="D96" s="257"/>
      <c r="E96" s="257"/>
      <c r="F96" s="257"/>
      <c r="G96" s="257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34"/>
      <c r="Z96" s="214"/>
      <c r="AA96" s="214"/>
      <c r="AB96" s="214"/>
      <c r="AC96" s="214"/>
      <c r="AD96" s="214"/>
      <c r="AE96" s="214"/>
      <c r="AF96" s="214"/>
      <c r="AG96" s="214" t="s">
        <v>119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">
      <c r="A97" s="231"/>
      <c r="B97" s="232"/>
      <c r="C97" s="268" t="s">
        <v>224</v>
      </c>
      <c r="D97" s="257"/>
      <c r="E97" s="257"/>
      <c r="F97" s="257"/>
      <c r="G97" s="257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34"/>
      <c r="Z97" s="214"/>
      <c r="AA97" s="214"/>
      <c r="AB97" s="214"/>
      <c r="AC97" s="214"/>
      <c r="AD97" s="214"/>
      <c r="AE97" s="214"/>
      <c r="AF97" s="214"/>
      <c r="AG97" s="214" t="s">
        <v>119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31"/>
      <c r="B98" s="232"/>
      <c r="C98" s="268" t="s">
        <v>225</v>
      </c>
      <c r="D98" s="257"/>
      <c r="E98" s="257"/>
      <c r="F98" s="257"/>
      <c r="G98" s="257"/>
      <c r="H98" s="234"/>
      <c r="I98" s="234"/>
      <c r="J98" s="234"/>
      <c r="K98" s="234"/>
      <c r="L98" s="234"/>
      <c r="M98" s="234"/>
      <c r="N98" s="233"/>
      <c r="O98" s="233"/>
      <c r="P98" s="233"/>
      <c r="Q98" s="233"/>
      <c r="R98" s="234"/>
      <c r="S98" s="234"/>
      <c r="T98" s="234"/>
      <c r="U98" s="234"/>
      <c r="V98" s="234"/>
      <c r="W98" s="234"/>
      <c r="X98" s="234"/>
      <c r="Y98" s="234"/>
      <c r="Z98" s="214"/>
      <c r="AA98" s="214"/>
      <c r="AB98" s="214"/>
      <c r="AC98" s="214"/>
      <c r="AD98" s="214"/>
      <c r="AE98" s="214"/>
      <c r="AF98" s="214"/>
      <c r="AG98" s="214" t="s">
        <v>119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50">
        <v>15</v>
      </c>
      <c r="B99" s="251" t="s">
        <v>226</v>
      </c>
      <c r="C99" s="266" t="s">
        <v>227</v>
      </c>
      <c r="D99" s="252" t="s">
        <v>212</v>
      </c>
      <c r="E99" s="253">
        <v>5</v>
      </c>
      <c r="F99" s="254"/>
      <c r="G99" s="255">
        <f>ROUND(E99*F99,2)</f>
        <v>0</v>
      </c>
      <c r="H99" s="235"/>
      <c r="I99" s="234">
        <f>ROUND(E99*H99,2)</f>
        <v>0</v>
      </c>
      <c r="J99" s="235"/>
      <c r="K99" s="234">
        <f>ROUND(E99*J99,2)</f>
        <v>0</v>
      </c>
      <c r="L99" s="234">
        <v>21</v>
      </c>
      <c r="M99" s="234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4"/>
      <c r="S99" s="234" t="s">
        <v>114</v>
      </c>
      <c r="T99" s="234" t="s">
        <v>148</v>
      </c>
      <c r="U99" s="234">
        <v>0</v>
      </c>
      <c r="V99" s="234">
        <f>ROUND(E99*U99,2)</f>
        <v>0</v>
      </c>
      <c r="W99" s="234"/>
      <c r="X99" s="234" t="s">
        <v>149</v>
      </c>
      <c r="Y99" s="234" t="s">
        <v>117</v>
      </c>
      <c r="Z99" s="214"/>
      <c r="AA99" s="214"/>
      <c r="AB99" s="214"/>
      <c r="AC99" s="214"/>
      <c r="AD99" s="214"/>
      <c r="AE99" s="214"/>
      <c r="AF99" s="214"/>
      <c r="AG99" s="214" t="s">
        <v>150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">
      <c r="A100" s="231"/>
      <c r="B100" s="232"/>
      <c r="C100" s="267" t="s">
        <v>190</v>
      </c>
      <c r="D100" s="256"/>
      <c r="E100" s="256"/>
      <c r="F100" s="256"/>
      <c r="G100" s="256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4"/>
      <c r="AA100" s="214"/>
      <c r="AB100" s="214"/>
      <c r="AC100" s="214"/>
      <c r="AD100" s="214"/>
      <c r="AE100" s="214"/>
      <c r="AF100" s="214"/>
      <c r="AG100" s="214" t="s">
        <v>119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31"/>
      <c r="B101" s="232"/>
      <c r="C101" s="268" t="s">
        <v>228</v>
      </c>
      <c r="D101" s="257"/>
      <c r="E101" s="257"/>
      <c r="F101" s="257"/>
      <c r="G101" s="257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34"/>
      <c r="Z101" s="214"/>
      <c r="AA101" s="214"/>
      <c r="AB101" s="214"/>
      <c r="AC101" s="214"/>
      <c r="AD101" s="214"/>
      <c r="AE101" s="214"/>
      <c r="AF101" s="214"/>
      <c r="AG101" s="214" t="s">
        <v>119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3" x14ac:dyDescent="0.2">
      <c r="A102" s="231"/>
      <c r="B102" s="232"/>
      <c r="C102" s="268" t="s">
        <v>229</v>
      </c>
      <c r="D102" s="257"/>
      <c r="E102" s="257"/>
      <c r="F102" s="257"/>
      <c r="G102" s="257"/>
      <c r="H102" s="234"/>
      <c r="I102" s="234"/>
      <c r="J102" s="234"/>
      <c r="K102" s="234"/>
      <c r="L102" s="234"/>
      <c r="M102" s="234"/>
      <c r="N102" s="233"/>
      <c r="O102" s="233"/>
      <c r="P102" s="233"/>
      <c r="Q102" s="233"/>
      <c r="R102" s="234"/>
      <c r="S102" s="234"/>
      <c r="T102" s="234"/>
      <c r="U102" s="234"/>
      <c r="V102" s="234"/>
      <c r="W102" s="234"/>
      <c r="X102" s="234"/>
      <c r="Y102" s="234"/>
      <c r="Z102" s="214"/>
      <c r="AA102" s="214"/>
      <c r="AB102" s="214"/>
      <c r="AC102" s="214"/>
      <c r="AD102" s="214"/>
      <c r="AE102" s="214"/>
      <c r="AF102" s="214"/>
      <c r="AG102" s="214" t="s">
        <v>119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3" x14ac:dyDescent="0.2">
      <c r="A103" s="231"/>
      <c r="B103" s="232"/>
      <c r="C103" s="268" t="s">
        <v>230</v>
      </c>
      <c r="D103" s="257"/>
      <c r="E103" s="257"/>
      <c r="F103" s="257"/>
      <c r="G103" s="257"/>
      <c r="H103" s="234"/>
      <c r="I103" s="234"/>
      <c r="J103" s="234"/>
      <c r="K103" s="234"/>
      <c r="L103" s="234"/>
      <c r="M103" s="234"/>
      <c r="N103" s="233"/>
      <c r="O103" s="233"/>
      <c r="P103" s="233"/>
      <c r="Q103" s="233"/>
      <c r="R103" s="234"/>
      <c r="S103" s="234"/>
      <c r="T103" s="234"/>
      <c r="U103" s="234"/>
      <c r="V103" s="234"/>
      <c r="W103" s="234"/>
      <c r="X103" s="234"/>
      <c r="Y103" s="234"/>
      <c r="Z103" s="214"/>
      <c r="AA103" s="214"/>
      <c r="AB103" s="214"/>
      <c r="AC103" s="214"/>
      <c r="AD103" s="214"/>
      <c r="AE103" s="214"/>
      <c r="AF103" s="214"/>
      <c r="AG103" s="214" t="s">
        <v>119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31"/>
      <c r="B104" s="232"/>
      <c r="C104" s="268" t="s">
        <v>231</v>
      </c>
      <c r="D104" s="257"/>
      <c r="E104" s="257"/>
      <c r="F104" s="257"/>
      <c r="G104" s="257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34"/>
      <c r="Z104" s="214"/>
      <c r="AA104" s="214"/>
      <c r="AB104" s="214"/>
      <c r="AC104" s="214"/>
      <c r="AD104" s="214"/>
      <c r="AE104" s="214"/>
      <c r="AF104" s="214"/>
      <c r="AG104" s="214" t="s">
        <v>119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31"/>
      <c r="B105" s="232"/>
      <c r="C105" s="268" t="s">
        <v>232</v>
      </c>
      <c r="D105" s="257"/>
      <c r="E105" s="257"/>
      <c r="F105" s="257"/>
      <c r="G105" s="257"/>
      <c r="H105" s="234"/>
      <c r="I105" s="234"/>
      <c r="J105" s="234"/>
      <c r="K105" s="234"/>
      <c r="L105" s="234"/>
      <c r="M105" s="234"/>
      <c r="N105" s="233"/>
      <c r="O105" s="233"/>
      <c r="P105" s="233"/>
      <c r="Q105" s="233"/>
      <c r="R105" s="234"/>
      <c r="S105" s="234"/>
      <c r="T105" s="234"/>
      <c r="U105" s="234"/>
      <c r="V105" s="234"/>
      <c r="W105" s="234"/>
      <c r="X105" s="234"/>
      <c r="Y105" s="234"/>
      <c r="Z105" s="214"/>
      <c r="AA105" s="214"/>
      <c r="AB105" s="214"/>
      <c r="AC105" s="214"/>
      <c r="AD105" s="214"/>
      <c r="AE105" s="214"/>
      <c r="AF105" s="214"/>
      <c r="AG105" s="214" t="s">
        <v>119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31"/>
      <c r="B106" s="232"/>
      <c r="C106" s="268" t="s">
        <v>233</v>
      </c>
      <c r="D106" s="257"/>
      <c r="E106" s="257"/>
      <c r="F106" s="257"/>
      <c r="G106" s="257"/>
      <c r="H106" s="234"/>
      <c r="I106" s="234"/>
      <c r="J106" s="234"/>
      <c r="K106" s="234"/>
      <c r="L106" s="234"/>
      <c r="M106" s="234"/>
      <c r="N106" s="233"/>
      <c r="O106" s="233"/>
      <c r="P106" s="233"/>
      <c r="Q106" s="233"/>
      <c r="R106" s="234"/>
      <c r="S106" s="234"/>
      <c r="T106" s="234"/>
      <c r="U106" s="234"/>
      <c r="V106" s="234"/>
      <c r="W106" s="234"/>
      <c r="X106" s="234"/>
      <c r="Y106" s="234"/>
      <c r="Z106" s="214"/>
      <c r="AA106" s="214"/>
      <c r="AB106" s="214"/>
      <c r="AC106" s="214"/>
      <c r="AD106" s="214"/>
      <c r="AE106" s="214"/>
      <c r="AF106" s="214"/>
      <c r="AG106" s="214" t="s">
        <v>119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3" x14ac:dyDescent="0.2">
      <c r="A107" s="231"/>
      <c r="B107" s="232"/>
      <c r="C107" s="268" t="s">
        <v>234</v>
      </c>
      <c r="D107" s="257"/>
      <c r="E107" s="257"/>
      <c r="F107" s="257"/>
      <c r="G107" s="257"/>
      <c r="H107" s="234"/>
      <c r="I107" s="234"/>
      <c r="J107" s="234"/>
      <c r="K107" s="234"/>
      <c r="L107" s="234"/>
      <c r="M107" s="234"/>
      <c r="N107" s="233"/>
      <c r="O107" s="233"/>
      <c r="P107" s="233"/>
      <c r="Q107" s="233"/>
      <c r="R107" s="234"/>
      <c r="S107" s="234"/>
      <c r="T107" s="234"/>
      <c r="U107" s="234"/>
      <c r="V107" s="234"/>
      <c r="W107" s="234"/>
      <c r="X107" s="234"/>
      <c r="Y107" s="234"/>
      <c r="Z107" s="214"/>
      <c r="AA107" s="214"/>
      <c r="AB107" s="214"/>
      <c r="AC107" s="214"/>
      <c r="AD107" s="214"/>
      <c r="AE107" s="214"/>
      <c r="AF107" s="214"/>
      <c r="AG107" s="214" t="s">
        <v>119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58" t="str">
        <f>C107</f>
        <v>Kameny budou osazeny tak, aby vytvářely pevnou a stabilní konstrukci s hladkým povrchem směrem k výtoku.</v>
      </c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">
      <c r="A108" s="231"/>
      <c r="B108" s="232"/>
      <c r="C108" s="268" t="s">
        <v>235</v>
      </c>
      <c r="D108" s="257"/>
      <c r="E108" s="257"/>
      <c r="F108" s="257"/>
      <c r="G108" s="257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4"/>
      <c r="AA108" s="214"/>
      <c r="AB108" s="214"/>
      <c r="AC108" s="214"/>
      <c r="AD108" s="214"/>
      <c r="AE108" s="214"/>
      <c r="AF108" s="214"/>
      <c r="AG108" s="214" t="s">
        <v>119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31"/>
      <c r="B109" s="232"/>
      <c r="C109" s="268" t="s">
        <v>236</v>
      </c>
      <c r="D109" s="257"/>
      <c r="E109" s="257"/>
      <c r="F109" s="257"/>
      <c r="G109" s="257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34"/>
      <c r="Z109" s="214"/>
      <c r="AA109" s="214"/>
      <c r="AB109" s="214"/>
      <c r="AC109" s="214"/>
      <c r="AD109" s="214"/>
      <c r="AE109" s="214"/>
      <c r="AF109" s="214"/>
      <c r="AG109" s="214" t="s">
        <v>119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3" x14ac:dyDescent="0.2">
      <c r="A110" s="231"/>
      <c r="B110" s="232"/>
      <c r="C110" s="268" t="s">
        <v>237</v>
      </c>
      <c r="D110" s="257"/>
      <c r="E110" s="257"/>
      <c r="F110" s="257"/>
      <c r="G110" s="257"/>
      <c r="H110" s="234"/>
      <c r="I110" s="234"/>
      <c r="J110" s="234"/>
      <c r="K110" s="234"/>
      <c r="L110" s="234"/>
      <c r="M110" s="234"/>
      <c r="N110" s="233"/>
      <c r="O110" s="233"/>
      <c r="P110" s="233"/>
      <c r="Q110" s="233"/>
      <c r="R110" s="234"/>
      <c r="S110" s="234"/>
      <c r="T110" s="234"/>
      <c r="U110" s="234"/>
      <c r="V110" s="234"/>
      <c r="W110" s="234"/>
      <c r="X110" s="234"/>
      <c r="Y110" s="234"/>
      <c r="Z110" s="214"/>
      <c r="AA110" s="214"/>
      <c r="AB110" s="214"/>
      <c r="AC110" s="214"/>
      <c r="AD110" s="214"/>
      <c r="AE110" s="214"/>
      <c r="AF110" s="214"/>
      <c r="AG110" s="214" t="s">
        <v>119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58" t="str">
        <f>C110</f>
        <v>Základová vrstva z kameniva (frakce 32–63 mm) o tloušťce minimálně 150 mm, zhutněná pro stabilitu konstrukce.</v>
      </c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31"/>
      <c r="B111" s="232"/>
      <c r="C111" s="268" t="s">
        <v>238</v>
      </c>
      <c r="D111" s="257"/>
      <c r="E111" s="257"/>
      <c r="F111" s="257"/>
      <c r="G111" s="257"/>
      <c r="H111" s="234"/>
      <c r="I111" s="234"/>
      <c r="J111" s="234"/>
      <c r="K111" s="234"/>
      <c r="L111" s="234"/>
      <c r="M111" s="234"/>
      <c r="N111" s="233"/>
      <c r="O111" s="233"/>
      <c r="P111" s="233"/>
      <c r="Q111" s="233"/>
      <c r="R111" s="234"/>
      <c r="S111" s="234"/>
      <c r="T111" s="234"/>
      <c r="U111" s="234"/>
      <c r="V111" s="234"/>
      <c r="W111" s="234"/>
      <c r="X111" s="234"/>
      <c r="Y111" s="234"/>
      <c r="Z111" s="214"/>
      <c r="AA111" s="214"/>
      <c r="AB111" s="214"/>
      <c r="AC111" s="214"/>
      <c r="AD111" s="214"/>
      <c r="AE111" s="214"/>
      <c r="AF111" s="214"/>
      <c r="AG111" s="214" t="s">
        <v>119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">
      <c r="A112" s="231"/>
      <c r="B112" s="232"/>
      <c r="C112" s="268" t="s">
        <v>239</v>
      </c>
      <c r="D112" s="257"/>
      <c r="E112" s="257"/>
      <c r="F112" s="257"/>
      <c r="G112" s="257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34"/>
      <c r="Z112" s="214"/>
      <c r="AA112" s="214"/>
      <c r="AB112" s="214"/>
      <c r="AC112" s="214"/>
      <c r="AD112" s="214"/>
      <c r="AE112" s="214"/>
      <c r="AF112" s="214"/>
      <c r="AG112" s="214" t="s">
        <v>119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3" x14ac:dyDescent="0.2">
      <c r="A113" s="231"/>
      <c r="B113" s="232"/>
      <c r="C113" s="268" t="s">
        <v>240</v>
      </c>
      <c r="D113" s="257"/>
      <c r="E113" s="257"/>
      <c r="F113" s="257"/>
      <c r="G113" s="257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4"/>
      <c r="AA113" s="214"/>
      <c r="AB113" s="214"/>
      <c r="AC113" s="214"/>
      <c r="AD113" s="214"/>
      <c r="AE113" s="214"/>
      <c r="AF113" s="214"/>
      <c r="AG113" s="214" t="s">
        <v>119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31"/>
      <c r="B114" s="232"/>
      <c r="C114" s="268" t="s">
        <v>241</v>
      </c>
      <c r="D114" s="257"/>
      <c r="E114" s="257"/>
      <c r="F114" s="257"/>
      <c r="G114" s="257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4"/>
      <c r="AA114" s="214"/>
      <c r="AB114" s="214"/>
      <c r="AC114" s="214"/>
      <c r="AD114" s="214"/>
      <c r="AE114" s="214"/>
      <c r="AF114" s="214"/>
      <c r="AG114" s="214" t="s">
        <v>119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31"/>
      <c r="B115" s="232"/>
      <c r="C115" s="268" t="s">
        <v>196</v>
      </c>
      <c r="D115" s="257"/>
      <c r="E115" s="257"/>
      <c r="F115" s="257"/>
      <c r="G115" s="257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4"/>
      <c r="AA115" s="214"/>
      <c r="AB115" s="214"/>
      <c r="AC115" s="214"/>
      <c r="AD115" s="214"/>
      <c r="AE115" s="214"/>
      <c r="AF115" s="214"/>
      <c r="AG115" s="214" t="s">
        <v>119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31"/>
      <c r="B116" s="232"/>
      <c r="C116" s="268" t="s">
        <v>242</v>
      </c>
      <c r="D116" s="257"/>
      <c r="E116" s="257"/>
      <c r="F116" s="257"/>
      <c r="G116" s="257"/>
      <c r="H116" s="234"/>
      <c r="I116" s="234"/>
      <c r="J116" s="234"/>
      <c r="K116" s="234"/>
      <c r="L116" s="234"/>
      <c r="M116" s="234"/>
      <c r="N116" s="233"/>
      <c r="O116" s="233"/>
      <c r="P116" s="233"/>
      <c r="Q116" s="233"/>
      <c r="R116" s="234"/>
      <c r="S116" s="234"/>
      <c r="T116" s="234"/>
      <c r="U116" s="234"/>
      <c r="V116" s="234"/>
      <c r="W116" s="234"/>
      <c r="X116" s="234"/>
      <c r="Y116" s="234"/>
      <c r="Z116" s="214"/>
      <c r="AA116" s="214"/>
      <c r="AB116" s="214"/>
      <c r="AC116" s="214"/>
      <c r="AD116" s="214"/>
      <c r="AE116" s="214"/>
      <c r="AF116" s="214"/>
      <c r="AG116" s="214" t="s">
        <v>119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">
      <c r="A117" s="231"/>
      <c r="B117" s="232"/>
      <c r="C117" s="268" t="s">
        <v>243</v>
      </c>
      <c r="D117" s="257"/>
      <c r="E117" s="257"/>
      <c r="F117" s="257"/>
      <c r="G117" s="257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34"/>
      <c r="Z117" s="214"/>
      <c r="AA117" s="214"/>
      <c r="AB117" s="214"/>
      <c r="AC117" s="214"/>
      <c r="AD117" s="214"/>
      <c r="AE117" s="214"/>
      <c r="AF117" s="214"/>
      <c r="AG117" s="214" t="s">
        <v>119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31"/>
      <c r="B118" s="232"/>
      <c r="C118" s="268" t="s">
        <v>244</v>
      </c>
      <c r="D118" s="257"/>
      <c r="E118" s="257"/>
      <c r="F118" s="257"/>
      <c r="G118" s="257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34"/>
      <c r="Z118" s="214"/>
      <c r="AA118" s="214"/>
      <c r="AB118" s="214"/>
      <c r="AC118" s="214"/>
      <c r="AD118" s="214"/>
      <c r="AE118" s="214"/>
      <c r="AF118" s="214"/>
      <c r="AG118" s="214" t="s">
        <v>119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">
      <c r="A119" s="231"/>
      <c r="B119" s="232"/>
      <c r="C119" s="268" t="s">
        <v>245</v>
      </c>
      <c r="D119" s="257"/>
      <c r="E119" s="257"/>
      <c r="F119" s="257"/>
      <c r="G119" s="257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34"/>
      <c r="Z119" s="214"/>
      <c r="AA119" s="214"/>
      <c r="AB119" s="214"/>
      <c r="AC119" s="214"/>
      <c r="AD119" s="214"/>
      <c r="AE119" s="214"/>
      <c r="AF119" s="214"/>
      <c r="AG119" s="214" t="s">
        <v>119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31"/>
      <c r="B120" s="232"/>
      <c r="C120" s="268" t="s">
        <v>246</v>
      </c>
      <c r="D120" s="257"/>
      <c r="E120" s="257"/>
      <c r="F120" s="257"/>
      <c r="G120" s="257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4"/>
      <c r="AA120" s="214"/>
      <c r="AB120" s="214"/>
      <c r="AC120" s="214"/>
      <c r="AD120" s="214"/>
      <c r="AE120" s="214"/>
      <c r="AF120" s="214"/>
      <c r="AG120" s="214" t="s">
        <v>119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31"/>
      <c r="B121" s="232"/>
      <c r="C121" s="268" t="s">
        <v>247</v>
      </c>
      <c r="D121" s="257"/>
      <c r="E121" s="257"/>
      <c r="F121" s="257"/>
      <c r="G121" s="257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34"/>
      <c r="Z121" s="214"/>
      <c r="AA121" s="214"/>
      <c r="AB121" s="214"/>
      <c r="AC121" s="214"/>
      <c r="AD121" s="214"/>
      <c r="AE121" s="214"/>
      <c r="AF121" s="214"/>
      <c r="AG121" s="214" t="s">
        <v>119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31"/>
      <c r="B122" s="232"/>
      <c r="C122" s="268" t="s">
        <v>248</v>
      </c>
      <c r="D122" s="257"/>
      <c r="E122" s="257"/>
      <c r="F122" s="257"/>
      <c r="G122" s="257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34"/>
      <c r="Z122" s="214"/>
      <c r="AA122" s="214"/>
      <c r="AB122" s="214"/>
      <c r="AC122" s="214"/>
      <c r="AD122" s="214"/>
      <c r="AE122" s="214"/>
      <c r="AF122" s="214"/>
      <c r="AG122" s="214" t="s">
        <v>119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x14ac:dyDescent="0.2">
      <c r="A123" s="243" t="s">
        <v>109</v>
      </c>
      <c r="B123" s="244" t="s">
        <v>77</v>
      </c>
      <c r="C123" s="265" t="s">
        <v>78</v>
      </c>
      <c r="D123" s="245"/>
      <c r="E123" s="246"/>
      <c r="F123" s="247"/>
      <c r="G123" s="248">
        <f>SUMIF(AG124:AG124,"&lt;&gt;NOR",G124:G124)</f>
        <v>0</v>
      </c>
      <c r="H123" s="242"/>
      <c r="I123" s="242">
        <f>SUM(I124:I124)</f>
        <v>0</v>
      </c>
      <c r="J123" s="242"/>
      <c r="K123" s="242">
        <f>SUM(K124:K124)</f>
        <v>0</v>
      </c>
      <c r="L123" s="242"/>
      <c r="M123" s="242">
        <f>SUM(M124:M124)</f>
        <v>0</v>
      </c>
      <c r="N123" s="241"/>
      <c r="O123" s="241">
        <f>SUM(O124:O124)</f>
        <v>0</v>
      </c>
      <c r="P123" s="241"/>
      <c r="Q123" s="241">
        <f>SUM(Q124:Q124)</f>
        <v>0</v>
      </c>
      <c r="R123" s="242"/>
      <c r="S123" s="242"/>
      <c r="T123" s="242"/>
      <c r="U123" s="242"/>
      <c r="V123" s="242">
        <f>SUM(V124:V124)</f>
        <v>37.68</v>
      </c>
      <c r="W123" s="242"/>
      <c r="X123" s="242"/>
      <c r="Y123" s="242"/>
      <c r="AG123" t="s">
        <v>110</v>
      </c>
    </row>
    <row r="124" spans="1:60" outlineLevel="1" x14ac:dyDescent="0.2">
      <c r="A124" s="259">
        <v>16</v>
      </c>
      <c r="B124" s="260" t="s">
        <v>249</v>
      </c>
      <c r="C124" s="271" t="s">
        <v>250</v>
      </c>
      <c r="D124" s="261" t="s">
        <v>251</v>
      </c>
      <c r="E124" s="262">
        <v>502.36308000000002</v>
      </c>
      <c r="F124" s="263"/>
      <c r="G124" s="264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0</v>
      </c>
      <c r="O124" s="233">
        <f>ROUND(E124*N124,2)</f>
        <v>0</v>
      </c>
      <c r="P124" s="233">
        <v>0</v>
      </c>
      <c r="Q124" s="233">
        <f>ROUND(E124*P124,2)</f>
        <v>0</v>
      </c>
      <c r="R124" s="234"/>
      <c r="S124" s="234" t="s">
        <v>114</v>
      </c>
      <c r="T124" s="234" t="s">
        <v>115</v>
      </c>
      <c r="U124" s="234">
        <v>7.4999999999999997E-2</v>
      </c>
      <c r="V124" s="234">
        <f>ROUND(E124*U124,2)</f>
        <v>37.68</v>
      </c>
      <c r="W124" s="234"/>
      <c r="X124" s="234" t="s">
        <v>252</v>
      </c>
      <c r="Y124" s="234" t="s">
        <v>117</v>
      </c>
      <c r="Z124" s="214"/>
      <c r="AA124" s="214"/>
      <c r="AB124" s="214"/>
      <c r="AC124" s="214"/>
      <c r="AD124" s="214"/>
      <c r="AE124" s="214"/>
      <c r="AF124" s="214"/>
      <c r="AG124" s="214" t="s">
        <v>253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43" t="s">
        <v>109</v>
      </c>
      <c r="B125" s="244" t="s">
        <v>79</v>
      </c>
      <c r="C125" s="265" t="s">
        <v>80</v>
      </c>
      <c r="D125" s="245"/>
      <c r="E125" s="246"/>
      <c r="F125" s="247"/>
      <c r="G125" s="248">
        <f>SUMIF(AG126:AG160,"&lt;&gt;NOR",G126:G160)</f>
        <v>0</v>
      </c>
      <c r="H125" s="242"/>
      <c r="I125" s="242">
        <f>SUM(I126:I160)</f>
        <v>0</v>
      </c>
      <c r="J125" s="242"/>
      <c r="K125" s="242">
        <f>SUM(K126:K160)</f>
        <v>0</v>
      </c>
      <c r="L125" s="242"/>
      <c r="M125" s="242">
        <f>SUM(M126:M160)</f>
        <v>0</v>
      </c>
      <c r="N125" s="241"/>
      <c r="O125" s="241">
        <f>SUM(O126:O160)</f>
        <v>326.89000000000004</v>
      </c>
      <c r="P125" s="241"/>
      <c r="Q125" s="241">
        <f>SUM(Q126:Q160)</f>
        <v>0</v>
      </c>
      <c r="R125" s="242"/>
      <c r="S125" s="242"/>
      <c r="T125" s="242"/>
      <c r="U125" s="242"/>
      <c r="V125" s="242">
        <f>SUM(V126:V160)</f>
        <v>0</v>
      </c>
      <c r="W125" s="242"/>
      <c r="X125" s="242"/>
      <c r="Y125" s="242"/>
      <c r="AG125" t="s">
        <v>110</v>
      </c>
    </row>
    <row r="126" spans="1:60" ht="22.5" outlineLevel="1" x14ac:dyDescent="0.2">
      <c r="A126" s="250">
        <v>17</v>
      </c>
      <c r="B126" s="251" t="s">
        <v>254</v>
      </c>
      <c r="C126" s="266" t="s">
        <v>255</v>
      </c>
      <c r="D126" s="252" t="s">
        <v>256</v>
      </c>
      <c r="E126" s="253">
        <v>100</v>
      </c>
      <c r="F126" s="254"/>
      <c r="G126" s="255">
        <f>ROUND(E126*F126,2)</f>
        <v>0</v>
      </c>
      <c r="H126" s="235"/>
      <c r="I126" s="234">
        <f>ROUND(E126*H126,2)</f>
        <v>0</v>
      </c>
      <c r="J126" s="235"/>
      <c r="K126" s="234">
        <f>ROUND(E126*J126,2)</f>
        <v>0</v>
      </c>
      <c r="L126" s="234">
        <v>21</v>
      </c>
      <c r="M126" s="234">
        <f>G126*(1+L126/100)</f>
        <v>0</v>
      </c>
      <c r="N126" s="233">
        <v>1.8775999999999999</v>
      </c>
      <c r="O126" s="233">
        <f>ROUND(E126*N126,2)</f>
        <v>187.76</v>
      </c>
      <c r="P126" s="233">
        <v>0</v>
      </c>
      <c r="Q126" s="233">
        <f>ROUND(E126*P126,2)</f>
        <v>0</v>
      </c>
      <c r="R126" s="234"/>
      <c r="S126" s="234" t="s">
        <v>257</v>
      </c>
      <c r="T126" s="234" t="s">
        <v>258</v>
      </c>
      <c r="U126" s="234">
        <v>0</v>
      </c>
      <c r="V126" s="234">
        <f>ROUND(E126*U126,2)</f>
        <v>0</v>
      </c>
      <c r="W126" s="234"/>
      <c r="X126" s="234" t="s">
        <v>149</v>
      </c>
      <c r="Y126" s="234" t="s">
        <v>117</v>
      </c>
      <c r="Z126" s="214"/>
      <c r="AA126" s="214"/>
      <c r="AB126" s="214"/>
      <c r="AC126" s="214"/>
      <c r="AD126" s="214"/>
      <c r="AE126" s="214"/>
      <c r="AF126" s="214"/>
      <c r="AG126" s="214" t="s">
        <v>150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31"/>
      <c r="B127" s="232"/>
      <c r="C127" s="267" t="s">
        <v>259</v>
      </c>
      <c r="D127" s="256"/>
      <c r="E127" s="256"/>
      <c r="F127" s="256"/>
      <c r="G127" s="256"/>
      <c r="H127" s="234"/>
      <c r="I127" s="234"/>
      <c r="J127" s="234"/>
      <c r="K127" s="234"/>
      <c r="L127" s="234"/>
      <c r="M127" s="234"/>
      <c r="N127" s="233"/>
      <c r="O127" s="233"/>
      <c r="P127" s="233"/>
      <c r="Q127" s="233"/>
      <c r="R127" s="234"/>
      <c r="S127" s="234"/>
      <c r="T127" s="234"/>
      <c r="U127" s="234"/>
      <c r="V127" s="234"/>
      <c r="W127" s="234"/>
      <c r="X127" s="234"/>
      <c r="Y127" s="234"/>
      <c r="Z127" s="214"/>
      <c r="AA127" s="214"/>
      <c r="AB127" s="214"/>
      <c r="AC127" s="214"/>
      <c r="AD127" s="214"/>
      <c r="AE127" s="214"/>
      <c r="AF127" s="214"/>
      <c r="AG127" s="214" t="s">
        <v>119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3" x14ac:dyDescent="0.2">
      <c r="A128" s="231"/>
      <c r="B128" s="232"/>
      <c r="C128" s="268" t="s">
        <v>260</v>
      </c>
      <c r="D128" s="257"/>
      <c r="E128" s="257"/>
      <c r="F128" s="257"/>
      <c r="G128" s="257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34"/>
      <c r="Z128" s="214"/>
      <c r="AA128" s="214"/>
      <c r="AB128" s="214"/>
      <c r="AC128" s="214"/>
      <c r="AD128" s="214"/>
      <c r="AE128" s="214"/>
      <c r="AF128" s="214"/>
      <c r="AG128" s="214" t="s">
        <v>119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3" x14ac:dyDescent="0.2">
      <c r="A129" s="231"/>
      <c r="B129" s="232"/>
      <c r="C129" s="268" t="s">
        <v>261</v>
      </c>
      <c r="D129" s="257"/>
      <c r="E129" s="257"/>
      <c r="F129" s="257"/>
      <c r="G129" s="257"/>
      <c r="H129" s="234"/>
      <c r="I129" s="234"/>
      <c r="J129" s="234"/>
      <c r="K129" s="234"/>
      <c r="L129" s="234"/>
      <c r="M129" s="234"/>
      <c r="N129" s="233"/>
      <c r="O129" s="233"/>
      <c r="P129" s="233"/>
      <c r="Q129" s="233"/>
      <c r="R129" s="234"/>
      <c r="S129" s="234"/>
      <c r="T129" s="234"/>
      <c r="U129" s="234"/>
      <c r="V129" s="234"/>
      <c r="W129" s="234"/>
      <c r="X129" s="234"/>
      <c r="Y129" s="234"/>
      <c r="Z129" s="214"/>
      <c r="AA129" s="214"/>
      <c r="AB129" s="214"/>
      <c r="AC129" s="214"/>
      <c r="AD129" s="214"/>
      <c r="AE129" s="214"/>
      <c r="AF129" s="214"/>
      <c r="AG129" s="214" t="s">
        <v>119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31"/>
      <c r="B130" s="232"/>
      <c r="C130" s="268" t="s">
        <v>213</v>
      </c>
      <c r="D130" s="257"/>
      <c r="E130" s="257"/>
      <c r="F130" s="257"/>
      <c r="G130" s="257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34"/>
      <c r="Z130" s="214"/>
      <c r="AA130" s="214"/>
      <c r="AB130" s="214"/>
      <c r="AC130" s="214"/>
      <c r="AD130" s="214"/>
      <c r="AE130" s="214"/>
      <c r="AF130" s="214"/>
      <c r="AG130" s="214" t="s">
        <v>119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31"/>
      <c r="B131" s="232"/>
      <c r="C131" s="268" t="s">
        <v>262</v>
      </c>
      <c r="D131" s="257"/>
      <c r="E131" s="257"/>
      <c r="F131" s="257"/>
      <c r="G131" s="257"/>
      <c r="H131" s="234"/>
      <c r="I131" s="234"/>
      <c r="J131" s="234"/>
      <c r="K131" s="234"/>
      <c r="L131" s="234"/>
      <c r="M131" s="234"/>
      <c r="N131" s="233"/>
      <c r="O131" s="233"/>
      <c r="P131" s="233"/>
      <c r="Q131" s="233"/>
      <c r="R131" s="234"/>
      <c r="S131" s="234"/>
      <c r="T131" s="234"/>
      <c r="U131" s="234"/>
      <c r="V131" s="234"/>
      <c r="W131" s="234"/>
      <c r="X131" s="234"/>
      <c r="Y131" s="234"/>
      <c r="Z131" s="214"/>
      <c r="AA131" s="214"/>
      <c r="AB131" s="214"/>
      <c r="AC131" s="214"/>
      <c r="AD131" s="214"/>
      <c r="AE131" s="214"/>
      <c r="AF131" s="214"/>
      <c r="AG131" s="214" t="s">
        <v>119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50">
        <v>18</v>
      </c>
      <c r="B132" s="251" t="s">
        <v>263</v>
      </c>
      <c r="C132" s="266" t="s">
        <v>264</v>
      </c>
      <c r="D132" s="252" t="s">
        <v>265</v>
      </c>
      <c r="E132" s="253">
        <v>100</v>
      </c>
      <c r="F132" s="254"/>
      <c r="G132" s="255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21</v>
      </c>
      <c r="M132" s="234">
        <f>G132*(1+L132/100)</f>
        <v>0</v>
      </c>
      <c r="N132" s="233">
        <v>1.30705</v>
      </c>
      <c r="O132" s="233">
        <f>ROUND(E132*N132,2)</f>
        <v>130.71</v>
      </c>
      <c r="P132" s="233">
        <v>0</v>
      </c>
      <c r="Q132" s="233">
        <f>ROUND(E132*P132,2)</f>
        <v>0</v>
      </c>
      <c r="R132" s="234"/>
      <c r="S132" s="234" t="s">
        <v>114</v>
      </c>
      <c r="T132" s="234" t="s">
        <v>266</v>
      </c>
      <c r="U132" s="234">
        <v>0</v>
      </c>
      <c r="V132" s="234">
        <f>ROUND(E132*U132,2)</f>
        <v>0</v>
      </c>
      <c r="W132" s="234"/>
      <c r="X132" s="234" t="s">
        <v>149</v>
      </c>
      <c r="Y132" s="234" t="s">
        <v>117</v>
      </c>
      <c r="Z132" s="214"/>
      <c r="AA132" s="214"/>
      <c r="AB132" s="214"/>
      <c r="AC132" s="214"/>
      <c r="AD132" s="214"/>
      <c r="AE132" s="214"/>
      <c r="AF132" s="214"/>
      <c r="AG132" s="214" t="s">
        <v>150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31"/>
      <c r="B133" s="232"/>
      <c r="C133" s="267" t="s">
        <v>267</v>
      </c>
      <c r="D133" s="256"/>
      <c r="E133" s="256"/>
      <c r="F133" s="256"/>
      <c r="G133" s="256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34"/>
      <c r="Z133" s="214"/>
      <c r="AA133" s="214"/>
      <c r="AB133" s="214"/>
      <c r="AC133" s="214"/>
      <c r="AD133" s="214"/>
      <c r="AE133" s="214"/>
      <c r="AF133" s="214"/>
      <c r="AG133" s="214" t="s">
        <v>119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31"/>
      <c r="B134" s="232"/>
      <c r="C134" s="268" t="s">
        <v>268</v>
      </c>
      <c r="D134" s="257"/>
      <c r="E134" s="257"/>
      <c r="F134" s="257"/>
      <c r="G134" s="257"/>
      <c r="H134" s="234"/>
      <c r="I134" s="234"/>
      <c r="J134" s="234"/>
      <c r="K134" s="234"/>
      <c r="L134" s="234"/>
      <c r="M134" s="234"/>
      <c r="N134" s="233"/>
      <c r="O134" s="233"/>
      <c r="P134" s="233"/>
      <c r="Q134" s="233"/>
      <c r="R134" s="234"/>
      <c r="S134" s="234"/>
      <c r="T134" s="234"/>
      <c r="U134" s="234"/>
      <c r="V134" s="234"/>
      <c r="W134" s="234"/>
      <c r="X134" s="234"/>
      <c r="Y134" s="234"/>
      <c r="Z134" s="214"/>
      <c r="AA134" s="214"/>
      <c r="AB134" s="214"/>
      <c r="AC134" s="214"/>
      <c r="AD134" s="214"/>
      <c r="AE134" s="214"/>
      <c r="AF134" s="214"/>
      <c r="AG134" s="214" t="s">
        <v>119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31"/>
      <c r="B135" s="232"/>
      <c r="C135" s="268" t="s">
        <v>269</v>
      </c>
      <c r="D135" s="257"/>
      <c r="E135" s="257"/>
      <c r="F135" s="257"/>
      <c r="G135" s="257"/>
      <c r="H135" s="234"/>
      <c r="I135" s="234"/>
      <c r="J135" s="234"/>
      <c r="K135" s="234"/>
      <c r="L135" s="234"/>
      <c r="M135" s="234"/>
      <c r="N135" s="233"/>
      <c r="O135" s="233"/>
      <c r="P135" s="233"/>
      <c r="Q135" s="233"/>
      <c r="R135" s="234"/>
      <c r="S135" s="234"/>
      <c r="T135" s="234"/>
      <c r="U135" s="234"/>
      <c r="V135" s="234"/>
      <c r="W135" s="234"/>
      <c r="X135" s="234"/>
      <c r="Y135" s="234"/>
      <c r="Z135" s="214"/>
      <c r="AA135" s="214"/>
      <c r="AB135" s="214"/>
      <c r="AC135" s="214"/>
      <c r="AD135" s="214"/>
      <c r="AE135" s="214"/>
      <c r="AF135" s="214"/>
      <c r="AG135" s="214" t="s">
        <v>119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">
      <c r="A136" s="231"/>
      <c r="B136" s="232"/>
      <c r="C136" s="268" t="s">
        <v>270</v>
      </c>
      <c r="D136" s="257"/>
      <c r="E136" s="257"/>
      <c r="F136" s="257"/>
      <c r="G136" s="257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34"/>
      <c r="Z136" s="214"/>
      <c r="AA136" s="214"/>
      <c r="AB136" s="214"/>
      <c r="AC136" s="214"/>
      <c r="AD136" s="214"/>
      <c r="AE136" s="214"/>
      <c r="AF136" s="214"/>
      <c r="AG136" s="214" t="s">
        <v>119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31"/>
      <c r="B137" s="232"/>
      <c r="C137" s="268" t="s">
        <v>271</v>
      </c>
      <c r="D137" s="257"/>
      <c r="E137" s="257"/>
      <c r="F137" s="257"/>
      <c r="G137" s="257"/>
      <c r="H137" s="234"/>
      <c r="I137" s="234"/>
      <c r="J137" s="234"/>
      <c r="K137" s="234"/>
      <c r="L137" s="234"/>
      <c r="M137" s="234"/>
      <c r="N137" s="233"/>
      <c r="O137" s="233"/>
      <c r="P137" s="233"/>
      <c r="Q137" s="233"/>
      <c r="R137" s="234"/>
      <c r="S137" s="234"/>
      <c r="T137" s="234"/>
      <c r="U137" s="234"/>
      <c r="V137" s="234"/>
      <c r="W137" s="234"/>
      <c r="X137" s="234"/>
      <c r="Y137" s="234"/>
      <c r="Z137" s="214"/>
      <c r="AA137" s="214"/>
      <c r="AB137" s="214"/>
      <c r="AC137" s="214"/>
      <c r="AD137" s="214"/>
      <c r="AE137" s="214"/>
      <c r="AF137" s="214"/>
      <c r="AG137" s="214" t="s">
        <v>119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3" x14ac:dyDescent="0.2">
      <c r="A138" s="231"/>
      <c r="B138" s="232"/>
      <c r="C138" s="268" t="s">
        <v>272</v>
      </c>
      <c r="D138" s="257"/>
      <c r="E138" s="257"/>
      <c r="F138" s="257"/>
      <c r="G138" s="257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34"/>
      <c r="Z138" s="214"/>
      <c r="AA138" s="214"/>
      <c r="AB138" s="214"/>
      <c r="AC138" s="214"/>
      <c r="AD138" s="214"/>
      <c r="AE138" s="214"/>
      <c r="AF138" s="214"/>
      <c r="AG138" s="214" t="s">
        <v>119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58" t="str">
        <f>C138</f>
        <v>Celá konstrukce ošetřena impregnací vhodnou pro venkovní použití a pravidelně obnovovaná lazura nebo nátěr.</v>
      </c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50">
        <v>19</v>
      </c>
      <c r="B139" s="251" t="s">
        <v>273</v>
      </c>
      <c r="C139" s="266" t="s">
        <v>274</v>
      </c>
      <c r="D139" s="252" t="s">
        <v>265</v>
      </c>
      <c r="E139" s="253">
        <v>10</v>
      </c>
      <c r="F139" s="254"/>
      <c r="G139" s="255">
        <f>ROUND(E139*F139,2)</f>
        <v>0</v>
      </c>
      <c r="H139" s="235"/>
      <c r="I139" s="234">
        <f>ROUND(E139*H139,2)</f>
        <v>0</v>
      </c>
      <c r="J139" s="235"/>
      <c r="K139" s="234">
        <f>ROUND(E139*J139,2)</f>
        <v>0</v>
      </c>
      <c r="L139" s="234">
        <v>21</v>
      </c>
      <c r="M139" s="234">
        <f>G139*(1+L139/100)</f>
        <v>0</v>
      </c>
      <c r="N139" s="233">
        <v>0.84216000000000002</v>
      </c>
      <c r="O139" s="233">
        <f>ROUND(E139*N139,2)</f>
        <v>8.42</v>
      </c>
      <c r="P139" s="233">
        <v>0</v>
      </c>
      <c r="Q139" s="233">
        <f>ROUND(E139*P139,2)</f>
        <v>0</v>
      </c>
      <c r="R139" s="234"/>
      <c r="S139" s="234" t="s">
        <v>114</v>
      </c>
      <c r="T139" s="234" t="s">
        <v>266</v>
      </c>
      <c r="U139" s="234">
        <v>0</v>
      </c>
      <c r="V139" s="234">
        <f>ROUND(E139*U139,2)</f>
        <v>0</v>
      </c>
      <c r="W139" s="234"/>
      <c r="X139" s="234" t="s">
        <v>149</v>
      </c>
      <c r="Y139" s="234" t="s">
        <v>117</v>
      </c>
      <c r="Z139" s="214"/>
      <c r="AA139" s="214"/>
      <c r="AB139" s="214"/>
      <c r="AC139" s="214"/>
      <c r="AD139" s="214"/>
      <c r="AE139" s="214"/>
      <c r="AF139" s="214"/>
      <c r="AG139" s="214" t="s">
        <v>150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2" x14ac:dyDescent="0.2">
      <c r="A140" s="231"/>
      <c r="B140" s="232"/>
      <c r="C140" s="267" t="s">
        <v>275</v>
      </c>
      <c r="D140" s="256"/>
      <c r="E140" s="256"/>
      <c r="F140" s="256"/>
      <c r="G140" s="256"/>
      <c r="H140" s="234"/>
      <c r="I140" s="234"/>
      <c r="J140" s="234"/>
      <c r="K140" s="234"/>
      <c r="L140" s="234"/>
      <c r="M140" s="234"/>
      <c r="N140" s="233"/>
      <c r="O140" s="233"/>
      <c r="P140" s="233"/>
      <c r="Q140" s="233"/>
      <c r="R140" s="234"/>
      <c r="S140" s="234"/>
      <c r="T140" s="234"/>
      <c r="U140" s="234"/>
      <c r="V140" s="234"/>
      <c r="W140" s="234"/>
      <c r="X140" s="234"/>
      <c r="Y140" s="234"/>
      <c r="Z140" s="214"/>
      <c r="AA140" s="214"/>
      <c r="AB140" s="214"/>
      <c r="AC140" s="214"/>
      <c r="AD140" s="214"/>
      <c r="AE140" s="214"/>
      <c r="AF140" s="214"/>
      <c r="AG140" s="214" t="s">
        <v>119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58" t="str">
        <f>C140</f>
        <v>Zhotovení venkovního schodiště v přírodním prostředí pro zajištění bezpečného přístupu v členitém terénu. Schodiště musí být robustní, odolné vůči povětrnostním vlivům a splynout s okolním prostředím.</v>
      </c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31"/>
      <c r="B141" s="232"/>
      <c r="C141" s="268" t="s">
        <v>213</v>
      </c>
      <c r="D141" s="257"/>
      <c r="E141" s="257"/>
      <c r="F141" s="257"/>
      <c r="G141" s="257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34"/>
      <c r="Z141" s="214"/>
      <c r="AA141" s="214"/>
      <c r="AB141" s="214"/>
      <c r="AC141" s="214"/>
      <c r="AD141" s="214"/>
      <c r="AE141" s="214"/>
      <c r="AF141" s="214"/>
      <c r="AG141" s="214" t="s">
        <v>119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31"/>
      <c r="B142" s="232"/>
      <c r="C142" s="268" t="s">
        <v>276</v>
      </c>
      <c r="D142" s="257"/>
      <c r="E142" s="257"/>
      <c r="F142" s="257"/>
      <c r="G142" s="257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34"/>
      <c r="Z142" s="214"/>
      <c r="AA142" s="214"/>
      <c r="AB142" s="214"/>
      <c r="AC142" s="214"/>
      <c r="AD142" s="214"/>
      <c r="AE142" s="214"/>
      <c r="AF142" s="214"/>
      <c r="AG142" s="214" t="s">
        <v>119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31"/>
      <c r="B143" s="232"/>
      <c r="C143" s="268" t="s">
        <v>190</v>
      </c>
      <c r="D143" s="257"/>
      <c r="E143" s="257"/>
      <c r="F143" s="257"/>
      <c r="G143" s="257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34"/>
      <c r="Z143" s="214"/>
      <c r="AA143" s="214"/>
      <c r="AB143" s="214"/>
      <c r="AC143" s="214"/>
      <c r="AD143" s="214"/>
      <c r="AE143" s="214"/>
      <c r="AF143" s="214"/>
      <c r="AG143" s="214" t="s">
        <v>119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31"/>
      <c r="B144" s="232"/>
      <c r="C144" s="268" t="s">
        <v>277</v>
      </c>
      <c r="D144" s="257"/>
      <c r="E144" s="257"/>
      <c r="F144" s="257"/>
      <c r="G144" s="257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34"/>
      <c r="Z144" s="214"/>
      <c r="AA144" s="214"/>
      <c r="AB144" s="214"/>
      <c r="AC144" s="214"/>
      <c r="AD144" s="214"/>
      <c r="AE144" s="214"/>
      <c r="AF144" s="214"/>
      <c r="AG144" s="214" t="s">
        <v>119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31"/>
      <c r="B145" s="232"/>
      <c r="C145" s="268" t="s">
        <v>278</v>
      </c>
      <c r="D145" s="257"/>
      <c r="E145" s="257"/>
      <c r="F145" s="257"/>
      <c r="G145" s="257"/>
      <c r="H145" s="234"/>
      <c r="I145" s="234"/>
      <c r="J145" s="234"/>
      <c r="K145" s="234"/>
      <c r="L145" s="234"/>
      <c r="M145" s="234"/>
      <c r="N145" s="233"/>
      <c r="O145" s="233"/>
      <c r="P145" s="233"/>
      <c r="Q145" s="233"/>
      <c r="R145" s="234"/>
      <c r="S145" s="234"/>
      <c r="T145" s="234"/>
      <c r="U145" s="234"/>
      <c r="V145" s="234"/>
      <c r="W145" s="234"/>
      <c r="X145" s="234"/>
      <c r="Y145" s="234"/>
      <c r="Z145" s="214"/>
      <c r="AA145" s="214"/>
      <c r="AB145" s="214"/>
      <c r="AC145" s="214"/>
      <c r="AD145" s="214"/>
      <c r="AE145" s="214"/>
      <c r="AF145" s="214"/>
      <c r="AG145" s="214" t="s">
        <v>119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31"/>
      <c r="B146" s="232"/>
      <c r="C146" s="268" t="s">
        <v>279</v>
      </c>
      <c r="D146" s="257"/>
      <c r="E146" s="257"/>
      <c r="F146" s="257"/>
      <c r="G146" s="257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34"/>
      <c r="Z146" s="214"/>
      <c r="AA146" s="214"/>
      <c r="AB146" s="214"/>
      <c r="AC146" s="214"/>
      <c r="AD146" s="214"/>
      <c r="AE146" s="214"/>
      <c r="AF146" s="214"/>
      <c r="AG146" s="214" t="s">
        <v>119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31"/>
      <c r="B147" s="232"/>
      <c r="C147" s="268" t="s">
        <v>280</v>
      </c>
      <c r="D147" s="257"/>
      <c r="E147" s="257"/>
      <c r="F147" s="257"/>
      <c r="G147" s="257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34"/>
      <c r="Z147" s="214"/>
      <c r="AA147" s="214"/>
      <c r="AB147" s="214"/>
      <c r="AC147" s="214"/>
      <c r="AD147" s="214"/>
      <c r="AE147" s="214"/>
      <c r="AF147" s="214"/>
      <c r="AG147" s="214" t="s">
        <v>119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3" x14ac:dyDescent="0.2">
      <c r="A148" s="231"/>
      <c r="B148" s="232"/>
      <c r="C148" s="268" t="s">
        <v>281</v>
      </c>
      <c r="D148" s="257"/>
      <c r="E148" s="257"/>
      <c r="F148" s="257"/>
      <c r="G148" s="257"/>
      <c r="H148" s="234"/>
      <c r="I148" s="234"/>
      <c r="J148" s="234"/>
      <c r="K148" s="234"/>
      <c r="L148" s="234"/>
      <c r="M148" s="234"/>
      <c r="N148" s="233"/>
      <c r="O148" s="233"/>
      <c r="P148" s="233"/>
      <c r="Q148" s="233"/>
      <c r="R148" s="234"/>
      <c r="S148" s="234"/>
      <c r="T148" s="234"/>
      <c r="U148" s="234"/>
      <c r="V148" s="234"/>
      <c r="W148" s="234"/>
      <c r="X148" s="234"/>
      <c r="Y148" s="234"/>
      <c r="Z148" s="214"/>
      <c r="AA148" s="214"/>
      <c r="AB148" s="214"/>
      <c r="AC148" s="214"/>
      <c r="AD148" s="214"/>
      <c r="AE148" s="214"/>
      <c r="AF148" s="214"/>
      <c r="AG148" s="214" t="s">
        <v>119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58" t="str">
        <f>C148</f>
        <v>Schodiště kotveno do terénu na základových kamenech, betonových patkách nebo jiném stabilním podloží.</v>
      </c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31"/>
      <c r="B149" s="232"/>
      <c r="C149" s="268" t="s">
        <v>282</v>
      </c>
      <c r="D149" s="257"/>
      <c r="E149" s="257"/>
      <c r="F149" s="257"/>
      <c r="G149" s="257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34"/>
      <c r="Z149" s="214"/>
      <c r="AA149" s="214"/>
      <c r="AB149" s="214"/>
      <c r="AC149" s="214"/>
      <c r="AD149" s="214"/>
      <c r="AE149" s="214"/>
      <c r="AF149" s="214"/>
      <c r="AG149" s="214" t="s">
        <v>119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">
      <c r="A150" s="231"/>
      <c r="B150" s="232"/>
      <c r="C150" s="268" t="s">
        <v>283</v>
      </c>
      <c r="D150" s="257"/>
      <c r="E150" s="257"/>
      <c r="F150" s="257"/>
      <c r="G150" s="257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34"/>
      <c r="Z150" s="214"/>
      <c r="AA150" s="214"/>
      <c r="AB150" s="214"/>
      <c r="AC150" s="214"/>
      <c r="AD150" s="214"/>
      <c r="AE150" s="214"/>
      <c r="AF150" s="214"/>
      <c r="AG150" s="214" t="s">
        <v>119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31"/>
      <c r="B151" s="232"/>
      <c r="C151" s="268" t="s">
        <v>297</v>
      </c>
      <c r="D151" s="257"/>
      <c r="E151" s="257"/>
      <c r="F151" s="257"/>
      <c r="G151" s="257"/>
      <c r="H151" s="234"/>
      <c r="I151" s="234"/>
      <c r="J151" s="234"/>
      <c r="K151" s="234"/>
      <c r="L151" s="234"/>
      <c r="M151" s="234"/>
      <c r="N151" s="233"/>
      <c r="O151" s="233"/>
      <c r="P151" s="233"/>
      <c r="Q151" s="233"/>
      <c r="R151" s="234"/>
      <c r="S151" s="234"/>
      <c r="T151" s="234"/>
      <c r="U151" s="234"/>
      <c r="V151" s="234"/>
      <c r="W151" s="234"/>
      <c r="X151" s="234"/>
      <c r="Y151" s="234"/>
      <c r="Z151" s="214"/>
      <c r="AA151" s="214"/>
      <c r="AB151" s="214"/>
      <c r="AC151" s="214"/>
      <c r="AD151" s="214"/>
      <c r="AE151" s="214"/>
      <c r="AF151" s="214"/>
      <c r="AG151" s="214" t="s">
        <v>119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3" x14ac:dyDescent="0.2">
      <c r="A152" s="231"/>
      <c r="B152" s="232"/>
      <c r="C152" s="268" t="s">
        <v>284</v>
      </c>
      <c r="D152" s="257"/>
      <c r="E152" s="257"/>
      <c r="F152" s="257"/>
      <c r="G152" s="257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34"/>
      <c r="Z152" s="214"/>
      <c r="AA152" s="214"/>
      <c r="AB152" s="214"/>
      <c r="AC152" s="214"/>
      <c r="AD152" s="214"/>
      <c r="AE152" s="214"/>
      <c r="AF152" s="214"/>
      <c r="AG152" s="214" t="s">
        <v>119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">
      <c r="A153" s="231"/>
      <c r="B153" s="232"/>
      <c r="C153" s="268" t="s">
        <v>285</v>
      </c>
      <c r="D153" s="257"/>
      <c r="E153" s="257"/>
      <c r="F153" s="257"/>
      <c r="G153" s="257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34"/>
      <c r="Z153" s="214"/>
      <c r="AA153" s="214"/>
      <c r="AB153" s="214"/>
      <c r="AC153" s="214"/>
      <c r="AD153" s="214"/>
      <c r="AE153" s="214"/>
      <c r="AF153" s="214"/>
      <c r="AG153" s="214" t="s">
        <v>119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">
      <c r="A154" s="231"/>
      <c r="B154" s="232"/>
      <c r="C154" s="268" t="s">
        <v>271</v>
      </c>
      <c r="D154" s="257"/>
      <c r="E154" s="257"/>
      <c r="F154" s="257"/>
      <c r="G154" s="257"/>
      <c r="H154" s="234"/>
      <c r="I154" s="234"/>
      <c r="J154" s="234"/>
      <c r="K154" s="234"/>
      <c r="L154" s="234"/>
      <c r="M154" s="234"/>
      <c r="N154" s="233"/>
      <c r="O154" s="233"/>
      <c r="P154" s="233"/>
      <c r="Q154" s="233"/>
      <c r="R154" s="234"/>
      <c r="S154" s="234"/>
      <c r="T154" s="234"/>
      <c r="U154" s="234"/>
      <c r="V154" s="234"/>
      <c r="W154" s="234"/>
      <c r="X154" s="234"/>
      <c r="Y154" s="234"/>
      <c r="Z154" s="214"/>
      <c r="AA154" s="214"/>
      <c r="AB154" s="214"/>
      <c r="AC154" s="214"/>
      <c r="AD154" s="214"/>
      <c r="AE154" s="214"/>
      <c r="AF154" s="214"/>
      <c r="AG154" s="214" t="s">
        <v>119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31"/>
      <c r="B155" s="232"/>
      <c r="C155" s="268" t="s">
        <v>196</v>
      </c>
      <c r="D155" s="257"/>
      <c r="E155" s="257"/>
      <c r="F155" s="257"/>
      <c r="G155" s="257"/>
      <c r="H155" s="234"/>
      <c r="I155" s="234"/>
      <c r="J155" s="234"/>
      <c r="K155" s="234"/>
      <c r="L155" s="234"/>
      <c r="M155" s="234"/>
      <c r="N155" s="233"/>
      <c r="O155" s="233"/>
      <c r="P155" s="233"/>
      <c r="Q155" s="233"/>
      <c r="R155" s="234"/>
      <c r="S155" s="234"/>
      <c r="T155" s="234"/>
      <c r="U155" s="234"/>
      <c r="V155" s="234"/>
      <c r="W155" s="234"/>
      <c r="X155" s="234"/>
      <c r="Y155" s="234"/>
      <c r="Z155" s="214"/>
      <c r="AA155" s="214"/>
      <c r="AB155" s="214"/>
      <c r="AC155" s="214"/>
      <c r="AD155" s="214"/>
      <c r="AE155" s="214"/>
      <c r="AF155" s="214"/>
      <c r="AG155" s="214" t="s">
        <v>119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31"/>
      <c r="B156" s="232"/>
      <c r="C156" s="268" t="s">
        <v>286</v>
      </c>
      <c r="D156" s="257"/>
      <c r="E156" s="257"/>
      <c r="F156" s="257"/>
      <c r="G156" s="257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34"/>
      <c r="Z156" s="214"/>
      <c r="AA156" s="214"/>
      <c r="AB156" s="214"/>
      <c r="AC156" s="214"/>
      <c r="AD156" s="214"/>
      <c r="AE156" s="214"/>
      <c r="AF156" s="214"/>
      <c r="AG156" s="214" t="s">
        <v>119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3" x14ac:dyDescent="0.2">
      <c r="A157" s="231"/>
      <c r="B157" s="232"/>
      <c r="C157" s="268" t="s">
        <v>272</v>
      </c>
      <c r="D157" s="257"/>
      <c r="E157" s="257"/>
      <c r="F157" s="257"/>
      <c r="G157" s="257"/>
      <c r="H157" s="234"/>
      <c r="I157" s="234"/>
      <c r="J157" s="234"/>
      <c r="K157" s="234"/>
      <c r="L157" s="234"/>
      <c r="M157" s="234"/>
      <c r="N157" s="233"/>
      <c r="O157" s="233"/>
      <c r="P157" s="233"/>
      <c r="Q157" s="233"/>
      <c r="R157" s="234"/>
      <c r="S157" s="234"/>
      <c r="T157" s="234"/>
      <c r="U157" s="234"/>
      <c r="V157" s="234"/>
      <c r="W157" s="234"/>
      <c r="X157" s="234"/>
      <c r="Y157" s="234"/>
      <c r="Z157" s="214"/>
      <c r="AA157" s="214"/>
      <c r="AB157" s="214"/>
      <c r="AC157" s="214"/>
      <c r="AD157" s="214"/>
      <c r="AE157" s="214"/>
      <c r="AF157" s="214"/>
      <c r="AG157" s="214" t="s">
        <v>119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58" t="str">
        <f>C157</f>
        <v>Celá konstrukce ošetřena impregnací vhodnou pro venkovní použití a pravidelně obnovovaná lazura nebo nátěr.</v>
      </c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31"/>
      <c r="B158" s="232"/>
      <c r="C158" s="268" t="s">
        <v>287</v>
      </c>
      <c r="D158" s="257"/>
      <c r="E158" s="257"/>
      <c r="F158" s="257"/>
      <c r="G158" s="257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34"/>
      <c r="Z158" s="214"/>
      <c r="AA158" s="214"/>
      <c r="AB158" s="214"/>
      <c r="AC158" s="214"/>
      <c r="AD158" s="214"/>
      <c r="AE158" s="214"/>
      <c r="AF158" s="214"/>
      <c r="AG158" s="214" t="s">
        <v>119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31"/>
      <c r="B159" s="232"/>
      <c r="C159" s="268" t="s">
        <v>288</v>
      </c>
      <c r="D159" s="257"/>
      <c r="E159" s="257"/>
      <c r="F159" s="257"/>
      <c r="G159" s="257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34"/>
      <c r="Z159" s="214"/>
      <c r="AA159" s="214"/>
      <c r="AB159" s="214"/>
      <c r="AC159" s="214"/>
      <c r="AD159" s="214"/>
      <c r="AE159" s="214"/>
      <c r="AF159" s="214"/>
      <c r="AG159" s="214" t="s">
        <v>119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">
      <c r="A160" s="231"/>
      <c r="B160" s="232"/>
      <c r="C160" s="268" t="s">
        <v>289</v>
      </c>
      <c r="D160" s="257"/>
      <c r="E160" s="257"/>
      <c r="F160" s="257"/>
      <c r="G160" s="257"/>
      <c r="H160" s="234"/>
      <c r="I160" s="234"/>
      <c r="J160" s="234"/>
      <c r="K160" s="234"/>
      <c r="L160" s="234"/>
      <c r="M160" s="234"/>
      <c r="N160" s="233"/>
      <c r="O160" s="233"/>
      <c r="P160" s="233"/>
      <c r="Q160" s="233"/>
      <c r="R160" s="234"/>
      <c r="S160" s="234"/>
      <c r="T160" s="234"/>
      <c r="U160" s="234"/>
      <c r="V160" s="234"/>
      <c r="W160" s="234"/>
      <c r="X160" s="234"/>
      <c r="Y160" s="234"/>
      <c r="Z160" s="214"/>
      <c r="AA160" s="214"/>
      <c r="AB160" s="214"/>
      <c r="AC160" s="214"/>
      <c r="AD160" s="214"/>
      <c r="AE160" s="214"/>
      <c r="AF160" s="214"/>
      <c r="AG160" s="214" t="s">
        <v>119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33" x14ac:dyDescent="0.2">
      <c r="A161" s="3"/>
      <c r="B161" s="4"/>
      <c r="C161" s="272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AE161">
        <v>12</v>
      </c>
      <c r="AF161">
        <v>21</v>
      </c>
      <c r="AG161" t="s">
        <v>95</v>
      </c>
    </row>
    <row r="162" spans="1:33" x14ac:dyDescent="0.2">
      <c r="A162" s="217"/>
      <c r="B162" s="218" t="s">
        <v>31</v>
      </c>
      <c r="C162" s="273"/>
      <c r="D162" s="219"/>
      <c r="E162" s="220"/>
      <c r="F162" s="220"/>
      <c r="G162" s="249">
        <f>G8+G29+G32+G56+G123+G125</f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f>SUMIF(L7:L160,AE161,G7:G160)</f>
        <v>0</v>
      </c>
      <c r="AF162">
        <f>SUMIF(L7:L160,AF161,G7:G160)</f>
        <v>0</v>
      </c>
      <c r="AG162" t="s">
        <v>290</v>
      </c>
    </row>
    <row r="163" spans="1:33" x14ac:dyDescent="0.2">
      <c r="A163" s="3"/>
      <c r="B163" s="4"/>
      <c r="C163" s="272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2">
      <c r="A164" s="3"/>
      <c r="B164" s="4"/>
      <c r="C164" s="272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33" x14ac:dyDescent="0.2">
      <c r="A165" s="221" t="s">
        <v>291</v>
      </c>
      <c r="B165" s="221"/>
      <c r="C165" s="274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33" x14ac:dyDescent="0.2">
      <c r="A166" s="222"/>
      <c r="B166" s="223"/>
      <c r="C166" s="275"/>
      <c r="D166" s="223"/>
      <c r="E166" s="223"/>
      <c r="F166" s="223"/>
      <c r="G166" s="224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G166" t="s">
        <v>292</v>
      </c>
    </row>
    <row r="167" spans="1:33" x14ac:dyDescent="0.2">
      <c r="A167" s="225"/>
      <c r="B167" s="226"/>
      <c r="C167" s="276"/>
      <c r="D167" s="226"/>
      <c r="E167" s="226"/>
      <c r="F167" s="226"/>
      <c r="G167" s="227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33" x14ac:dyDescent="0.2">
      <c r="A168" s="225"/>
      <c r="B168" s="226"/>
      <c r="C168" s="276"/>
      <c r="D168" s="226"/>
      <c r="E168" s="226"/>
      <c r="F168" s="226"/>
      <c r="G168" s="227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33" x14ac:dyDescent="0.2">
      <c r="A169" s="225"/>
      <c r="B169" s="226"/>
      <c r="C169" s="276"/>
      <c r="D169" s="226"/>
      <c r="E169" s="226"/>
      <c r="F169" s="226"/>
      <c r="G169" s="227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33" x14ac:dyDescent="0.2">
      <c r="A170" s="228"/>
      <c r="B170" s="229"/>
      <c r="C170" s="277"/>
      <c r="D170" s="229"/>
      <c r="E170" s="229"/>
      <c r="F170" s="229"/>
      <c r="G170" s="230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33" x14ac:dyDescent="0.2">
      <c r="A171" s="3"/>
      <c r="B171" s="4"/>
      <c r="C171" s="272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33" x14ac:dyDescent="0.2">
      <c r="C172" s="278"/>
      <c r="D172" s="10"/>
      <c r="AG172" t="s">
        <v>298</v>
      </c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5bFPK7T3IapEkCo/Ygl2u09eAzuR36LZg6r46xDbeP4zvzxg+8MMPhXj1Ax79i5MOO3ClSHWZ+0toBuh7PsKA==" saltValue="Wd/7bDburAEnTlRQU60X5g==" spinCount="100000" sheet="1" formatRows="0"/>
  <mergeCells count="118">
    <mergeCell ref="C155:G155"/>
    <mergeCell ref="C156:G156"/>
    <mergeCell ref="C157:G157"/>
    <mergeCell ref="C158:G158"/>
    <mergeCell ref="C159:G159"/>
    <mergeCell ref="C160:G160"/>
    <mergeCell ref="C149:G149"/>
    <mergeCell ref="C150:G150"/>
    <mergeCell ref="C151:G151"/>
    <mergeCell ref="C152:G152"/>
    <mergeCell ref="C153:G153"/>
    <mergeCell ref="C154:G154"/>
    <mergeCell ref="C143:G143"/>
    <mergeCell ref="C144:G144"/>
    <mergeCell ref="C145:G145"/>
    <mergeCell ref="C146:G146"/>
    <mergeCell ref="C147:G147"/>
    <mergeCell ref="C148:G148"/>
    <mergeCell ref="C136:G136"/>
    <mergeCell ref="C137:G137"/>
    <mergeCell ref="C138:G138"/>
    <mergeCell ref="C140:G140"/>
    <mergeCell ref="C141:G141"/>
    <mergeCell ref="C142:G142"/>
    <mergeCell ref="C129:G129"/>
    <mergeCell ref="C130:G130"/>
    <mergeCell ref="C131:G131"/>
    <mergeCell ref="C133:G133"/>
    <mergeCell ref="C134:G134"/>
    <mergeCell ref="C135:G135"/>
    <mergeCell ref="C119:G119"/>
    <mergeCell ref="C120:G120"/>
    <mergeCell ref="C121:G121"/>
    <mergeCell ref="C122:G122"/>
    <mergeCell ref="C127:G127"/>
    <mergeCell ref="C128:G128"/>
    <mergeCell ref="C113:G113"/>
    <mergeCell ref="C114:G114"/>
    <mergeCell ref="C115:G115"/>
    <mergeCell ref="C116:G116"/>
    <mergeCell ref="C117:G117"/>
    <mergeCell ref="C118:G118"/>
    <mergeCell ref="C107:G107"/>
    <mergeCell ref="C108:G108"/>
    <mergeCell ref="C109:G109"/>
    <mergeCell ref="C110:G110"/>
    <mergeCell ref="C111:G111"/>
    <mergeCell ref="C112:G112"/>
    <mergeCell ref="C101:G101"/>
    <mergeCell ref="C102:G102"/>
    <mergeCell ref="C103:G103"/>
    <mergeCell ref="C104:G104"/>
    <mergeCell ref="C105:G105"/>
    <mergeCell ref="C106:G106"/>
    <mergeCell ref="C94:G94"/>
    <mergeCell ref="C95:G95"/>
    <mergeCell ref="C96:G96"/>
    <mergeCell ref="C97:G97"/>
    <mergeCell ref="C98:G98"/>
    <mergeCell ref="C100:G100"/>
    <mergeCell ref="C88:G88"/>
    <mergeCell ref="C89:G89"/>
    <mergeCell ref="C90:G90"/>
    <mergeCell ref="C91:G91"/>
    <mergeCell ref="C92:G92"/>
    <mergeCell ref="C93:G93"/>
    <mergeCell ref="C80:G80"/>
    <mergeCell ref="C81:G81"/>
    <mergeCell ref="C84:G84"/>
    <mergeCell ref="C85:G85"/>
    <mergeCell ref="C86:G86"/>
    <mergeCell ref="C87:G87"/>
    <mergeCell ref="C73:G73"/>
    <mergeCell ref="C74:G74"/>
    <mergeCell ref="C75:G75"/>
    <mergeCell ref="C76:G76"/>
    <mergeCell ref="C78:G78"/>
    <mergeCell ref="C79:G79"/>
    <mergeCell ref="C67:G67"/>
    <mergeCell ref="C68:G68"/>
    <mergeCell ref="C69:G69"/>
    <mergeCell ref="C70:G70"/>
    <mergeCell ref="C71:G71"/>
    <mergeCell ref="C72:G72"/>
    <mergeCell ref="C61:G61"/>
    <mergeCell ref="C62:G62"/>
    <mergeCell ref="C63:G63"/>
    <mergeCell ref="C64:G64"/>
    <mergeCell ref="C65:G65"/>
    <mergeCell ref="C66:G66"/>
    <mergeCell ref="C41:G41"/>
    <mergeCell ref="C46:G46"/>
    <mergeCell ref="C49:G49"/>
    <mergeCell ref="C58:G58"/>
    <mergeCell ref="C59:G59"/>
    <mergeCell ref="C60:G60"/>
    <mergeCell ref="C35:G35"/>
    <mergeCell ref="C36:G36"/>
    <mergeCell ref="C37:G37"/>
    <mergeCell ref="C38:G38"/>
    <mergeCell ref="C39:G39"/>
    <mergeCell ref="C40:G40"/>
    <mergeCell ref="C17:G17"/>
    <mergeCell ref="C18:G18"/>
    <mergeCell ref="C20:G20"/>
    <mergeCell ref="C25:G25"/>
    <mergeCell ref="C31:G31"/>
    <mergeCell ref="C34:G34"/>
    <mergeCell ref="A1:G1"/>
    <mergeCell ref="C2:G2"/>
    <mergeCell ref="C3:G3"/>
    <mergeCell ref="C4:G4"/>
    <mergeCell ref="A165:C165"/>
    <mergeCell ref="A166:G170"/>
    <mergeCell ref="C10:G10"/>
    <mergeCell ref="C11:G11"/>
    <mergeCell ref="C15:G15"/>
    <mergeCell ref="C16:G1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100 101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'100 101 Pol'!Názvy_tisku</vt:lpstr>
      <vt:lpstr>oadresa</vt:lpstr>
      <vt:lpstr>Stavba!Objednatel</vt:lpstr>
      <vt:lpstr>Stavba!Objekt</vt:lpstr>
      <vt:lpstr>'100 101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Hvorecký</dc:creator>
  <cp:lastModifiedBy>Jan Hvorecký</cp:lastModifiedBy>
  <cp:lastPrinted>2019-03-19T12:27:02Z</cp:lastPrinted>
  <dcterms:created xsi:type="dcterms:W3CDTF">2009-04-08T07:15:50Z</dcterms:created>
  <dcterms:modified xsi:type="dcterms:W3CDTF">2025-04-03T10:27:29Z</dcterms:modified>
</cp:coreProperties>
</file>